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nny\Desktop\RADA\"/>
    </mc:Choice>
  </mc:AlternateContent>
  <xr:revisionPtr revIDLastSave="0" documentId="13_ncr:1_{EC6824DE-D7BB-4793-A0A8-2BA8109A869B}" xr6:coauthVersionLast="47" xr6:coauthVersionMax="47" xr10:uidLastSave="{00000000-0000-0000-0000-000000000000}"/>
  <bookViews>
    <workbookView xWindow="22932" yWindow="-108" windowWidth="23256" windowHeight="12576" tabRatio="929" xr2:uid="{00000000-000D-0000-FFFF-FFFF00000000}"/>
  </bookViews>
  <sheets>
    <sheet name="Содержание" sheetId="16" r:id="rId1"/>
    <sheet name="Плиты индукционные" sheetId="13" r:id="rId2"/>
    <sheet name="Линии раздачи" sheetId="19" r:id="rId3"/>
    <sheet name="Столы производственные" sheetId="12" r:id="rId4"/>
    <sheet name="Стеллажи кухонные" sheetId="1" r:id="rId5"/>
    <sheet name="Полки настенные" sheetId="3" r:id="rId6"/>
    <sheet name="Ванны моечные" sheetId="15" r:id="rId7"/>
    <sheet name="Подставки" sheetId="14" r:id="rId8"/>
    <sheet name="Тележки шпильки" sheetId="18" r:id="rId9"/>
  </sheets>
  <definedNames>
    <definedName name="_xlnm._FilterDatabase" localSheetId="6" hidden="1">'Ванны моечные'!$F$13:$G$37</definedName>
    <definedName name="_xlnm._FilterDatabase" localSheetId="2" hidden="1">'Линии раздачи'!$A$13:$F$13</definedName>
    <definedName name="_xlnm._FilterDatabase" localSheetId="1" hidden="1">'Плиты индукционные'!$F$12:$G$18</definedName>
    <definedName name="_xlnm._FilterDatabase" localSheetId="7" hidden="1">Подставки!$F$14:$G$20</definedName>
    <definedName name="_xlnm._FilterDatabase" localSheetId="5" hidden="1">'Полки настенные'!$F$12:$G$92</definedName>
    <definedName name="_xlnm._FilterDatabase" localSheetId="4" hidden="1">'Стеллажи кухонные'!$F$14:$G$338</definedName>
    <definedName name="_xlnm._FilterDatabase" localSheetId="3" hidden="1">'Столы производственные'!$A$13:$A$149</definedName>
  </definedNames>
  <calcPr calcId="191029" refMode="R1C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19" l="1"/>
  <c r="E39" i="19"/>
  <c r="E38" i="19"/>
  <c r="E37" i="19"/>
  <c r="E36" i="19"/>
  <c r="E35" i="19"/>
  <c r="E34" i="19"/>
  <c r="E33" i="19"/>
  <c r="E32" i="19"/>
  <c r="E31" i="19"/>
  <c r="E30" i="19"/>
  <c r="E14" i="19"/>
  <c r="E15" i="19"/>
  <c r="E29" i="19"/>
  <c r="E28" i="19"/>
  <c r="E27" i="19"/>
  <c r="E26" i="19"/>
  <c r="E25" i="19"/>
  <c r="E24" i="19"/>
  <c r="E23" i="19"/>
  <c r="E22" i="19"/>
  <c r="E21" i="19"/>
  <c r="E20" i="19"/>
  <c r="E19" i="19"/>
  <c r="E18" i="19"/>
  <c r="E17" i="19"/>
  <c r="E16" i="19"/>
  <c r="J40" i="18"/>
  <c r="J39" i="18"/>
  <c r="J38" i="18"/>
  <c r="J37" i="18"/>
  <c r="J36" i="18"/>
  <c r="J35" i="18"/>
  <c r="J34" i="18"/>
  <c r="J33" i="18"/>
  <c r="J32" i="18"/>
  <c r="J31" i="18"/>
  <c r="J30" i="18"/>
  <c r="J29" i="18"/>
  <c r="J28" i="18"/>
  <c r="J27" i="18"/>
  <c r="J26" i="18"/>
  <c r="J25" i="18"/>
  <c r="J24" i="18"/>
  <c r="J23" i="18"/>
  <c r="J22" i="18"/>
  <c r="J21" i="18"/>
  <c r="J20" i="18"/>
  <c r="J19" i="18"/>
  <c r="J18" i="18"/>
  <c r="J17" i="18"/>
  <c r="J16" i="18"/>
  <c r="E13" i="19"/>
  <c r="J15" i="18"/>
  <c r="F15" i="14"/>
  <c r="F12" i="13"/>
  <c r="F13" i="12"/>
  <c r="F13" i="13"/>
  <c r="F13" i="3"/>
  <c r="F16" i="13"/>
  <c r="F12" i="3"/>
  <c r="F16" i="14"/>
  <c r="F17" i="14"/>
  <c r="F18" i="14"/>
  <c r="F19" i="14"/>
  <c r="F20" i="14"/>
  <c r="F14" i="14"/>
  <c r="F14" i="13"/>
  <c r="F15" i="13"/>
  <c r="F17" i="13"/>
  <c r="F18" i="13"/>
  <c r="F15" i="15"/>
  <c r="F16" i="15"/>
  <c r="F17" i="15"/>
  <c r="F18" i="15"/>
  <c r="F19" i="15"/>
  <c r="F20" i="15"/>
  <c r="F21" i="15"/>
  <c r="F22" i="15"/>
  <c r="F23" i="15"/>
  <c r="F24" i="15"/>
  <c r="F25" i="15"/>
  <c r="F26" i="15"/>
  <c r="F27" i="15"/>
  <c r="F28" i="15"/>
  <c r="F29" i="15"/>
  <c r="F30" i="15"/>
  <c r="F31" i="15"/>
  <c r="F32" i="15"/>
  <c r="F33" i="15"/>
  <c r="F34" i="15"/>
  <c r="F35" i="15"/>
  <c r="F36" i="15"/>
  <c r="F37" i="15"/>
  <c r="F14" i="15"/>
  <c r="F14" i="1"/>
  <c r="F13" i="15"/>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16" i="1"/>
  <c r="F17" i="1"/>
  <c r="F15" i="1"/>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9" i="12"/>
  <c r="F20" i="12"/>
  <c r="F15" i="12"/>
  <c r="F16" i="12"/>
  <c r="F17" i="12"/>
  <c r="F18" i="12"/>
  <c r="F14" i="12"/>
</calcChain>
</file>

<file path=xl/sharedStrings.xml><?xml version="1.0" encoding="utf-8"?>
<sst xmlns="http://schemas.openxmlformats.org/spreadsheetml/2006/main" count="3265" uniqueCount="1987">
  <si>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</si>
  <si>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</si>
  <si>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</si>
  <si>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</si>
  <si>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</si>
  <si>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</si>
  <si>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</si>
  <si>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</si>
  <si>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</si>
  <si>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</si>
  <si>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</si>
  <si>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</si>
  <si>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</si>
  <si>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</si>
  <si>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</si>
  <si>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</si>
  <si>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</si>
  <si>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</si>
  <si>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</si>
  <si>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</si>
  <si>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</si>
  <si>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</si>
  <si>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</si>
  <si>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</si>
  <si>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</si>
  <si>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</si>
  <si>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</si>
  <si>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</si>
  <si>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</si>
  <si>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</si>
  <si>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</si>
  <si>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</si>
  <si>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</si>
  <si>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</si>
  <si>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</si>
  <si>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</si>
  <si>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</si>
  <si>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</si>
  <si>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</si>
  <si>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</si>
  <si>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</si>
  <si>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</si>
  <si>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</si>
  <si>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</si>
  <si>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</si>
  <si>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</si>
  <si>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</si>
  <si>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</si>
  <si>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</si>
  <si>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</si>
  <si>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</si>
  <si>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</si>
  <si>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</si>
  <si>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</si>
  <si>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</si>
  <si>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</si>
  <si>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</si>
  <si>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</si>
  <si>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</si>
  <si>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</si>
  <si>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</si>
  <si>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</si>
  <si>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</si>
  <si>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</si>
  <si>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</si>
  <si>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</si>
  <si>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</si>
  <si>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</si>
  <si>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</si>
  <si>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</si>
  <si>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</si>
  <si>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</si>
  <si>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</si>
  <si>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</si>
  <si>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</si>
  <si>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</si>
  <si>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</si>
  <si>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</si>
  <si>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</si>
  <si>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</si>
  <si>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</si>
  <si>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</si>
  <si>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</si>
  <si>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</si>
  <si>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</si>
  <si>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</si>
  <si>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</si>
  <si>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</si>
  <si>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</si>
  <si>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</si>
  <si>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</si>
  <si>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</si>
  <si>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</si>
  <si>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</si>
  <si>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</si>
  <si>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</si>
  <si>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</si>
  <si>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</si>
  <si>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</si>
  <si>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</si>
  <si>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</si>
  <si>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</si>
  <si>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</si>
  <si>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</si>
  <si>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</si>
  <si>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</si>
  <si>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</si>
  <si>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</si>
  <si>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</si>
  <si>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</si>
  <si>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</si>
  <si>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</si>
  <si>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</si>
  <si>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</si>
  <si>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</si>
  <si>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</si>
  <si>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</si>
  <si>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</si>
  <si>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</si>
  <si>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</si>
  <si>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</si>
  <si>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</si>
  <si>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</si>
  <si>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</si>
  <si>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</si>
  <si>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</si>
  <si>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</si>
  <si>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</si>
  <si>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</si>
  <si>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</si>
  <si>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</si>
  <si>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</si>
  <si>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</si>
  <si>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</si>
  <si>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</si>
  <si>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</si>
  <si>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</si>
  <si>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</si>
  <si>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</si>
  <si>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</si>
  <si>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</si>
  <si>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</si>
  <si>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</si>
  <si>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</si>
  <si>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</si>
  <si>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</si>
  <si>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</si>
  <si>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</si>
  <si>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</si>
  <si>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</si>
  <si>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</si>
  <si>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</si>
  <si>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</si>
  <si>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</si>
  <si>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</si>
  <si>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</si>
  <si>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</si>
  <si>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</si>
  <si>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</si>
  <si>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</si>
  <si>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</si>
  <si>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</si>
  <si>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</si>
  <si>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</si>
  <si>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</si>
  <si>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</si>
  <si>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</si>
  <si>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</si>
  <si>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</si>
  <si>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</si>
  <si>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</si>
  <si>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</si>
  <si>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</si>
  <si>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</si>
  <si>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</si>
  <si>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</si>
  <si>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</si>
  <si>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</si>
  <si>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</si>
  <si>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</si>
  <si>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</si>
  <si>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</si>
  <si>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</si>
  <si>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</si>
  <si>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</si>
  <si>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</si>
  <si>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</si>
  <si>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</si>
  <si>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</si>
  <si>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</si>
  <si>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</si>
  <si>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</si>
  <si>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</si>
  <si>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</si>
  <si>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</si>
  <si>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</si>
  <si>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</si>
  <si>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</si>
  <si>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</si>
  <si>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</si>
  <si>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</si>
  <si>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</si>
  <si>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</si>
  <si>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</si>
  <si>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</si>
  <si>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</si>
  <si>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</si>
  <si>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</si>
  <si>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</si>
  <si>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</si>
  <si>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</si>
  <si>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</si>
  <si>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</si>
  <si>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</si>
  <si>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</si>
  <si>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</si>
  <si>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</si>
  <si>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</si>
  <si>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</si>
  <si>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</si>
  <si>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</si>
  <si>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</si>
  <si>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</si>
  <si>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</si>
  <si>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</si>
  <si>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</si>
  <si>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</si>
  <si>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</si>
  <si>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</si>
  <si>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</si>
  <si>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</si>
  <si>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</si>
  <si>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</si>
  <si>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</si>
  <si>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</si>
  <si>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</si>
  <si>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Дата</t>
  </si>
  <si>
    <t>*Цена не учитывает стоимость логистических услуг</t>
  </si>
  <si>
    <t>Полки настенные</t>
  </si>
  <si>
    <t>Столы производственные</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</si>
  <si>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</si>
  <si>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</si>
  <si>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</si>
  <si>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</si>
  <si>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</si>
  <si>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</si>
  <si>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</si>
  <si>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</si>
  <si>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</si>
  <si>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</si>
  <si>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</si>
  <si>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</si>
  <si>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</si>
  <si>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</si>
  <si>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</si>
  <si>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</si>
  <si>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</si>
  <si>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</si>
  <si>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</si>
  <si>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</si>
  <si>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</si>
  <si>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</si>
  <si>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</si>
  <si>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</si>
  <si>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</si>
  <si>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</si>
  <si>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</si>
  <si>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</si>
  <si>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</si>
  <si>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</si>
  <si>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</si>
  <si>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</si>
  <si>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</si>
  <si>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</si>
  <si>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</si>
  <si>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</si>
  <si>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</si>
  <si>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</si>
  <si>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</si>
  <si>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</si>
  <si>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</si>
  <si>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</si>
  <si>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</si>
  <si>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</si>
  <si>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</si>
  <si>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</si>
  <si>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</si>
  <si>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</si>
  <si>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</si>
  <si>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</si>
  <si>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</si>
  <si>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</si>
  <si>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</si>
  <si>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</si>
  <si>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</si>
  <si>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</si>
  <si>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</si>
  <si>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</si>
  <si>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</si>
  <si>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</si>
  <si>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</si>
  <si>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</si>
  <si>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</si>
  <si>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</si>
  <si>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</si>
  <si>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</si>
  <si>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</si>
  <si>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</si>
  <si>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</si>
  <si>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</si>
  <si>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</si>
  <si>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</si>
  <si>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</si>
  <si>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</si>
  <si>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</si>
  <si>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</si>
  <si>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</si>
  <si>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</si>
  <si>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</si>
  <si>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</si>
  <si>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</si>
  <si>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</si>
  <si>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</si>
  <si>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</si>
  <si>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</si>
  <si>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</si>
  <si>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</si>
  <si>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</si>
  <si>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</si>
  <si>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</si>
  <si>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</si>
  <si>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</si>
  <si>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</si>
  <si>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</si>
  <si>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</si>
  <si>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</si>
  <si>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</si>
  <si>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</si>
  <si>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</si>
  <si>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</si>
  <si>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</si>
  <si>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</si>
  <si>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</si>
  <si>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</si>
  <si>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</si>
  <si>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</si>
  <si>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</si>
  <si>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</si>
  <si>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</si>
  <si>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</si>
  <si>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</si>
  <si>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</si>
  <si>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</si>
  <si>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</si>
  <si>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</si>
  <si>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</si>
  <si>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</si>
  <si>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</si>
  <si>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</si>
  <si>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</si>
  <si>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</si>
  <si>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</si>
  <si>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RRP*,                  руб. с НДС</t>
  </si>
  <si>
    <t>RRP*,               руб. с НДС</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</si>
  <si>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</si>
  <si>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</si>
  <si>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</si>
  <si>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</si>
  <si>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</si>
  <si>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</si>
  <si>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</si>
  <si>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</si>
  <si>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</si>
  <si>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</si>
  <si>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</si>
  <si>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</si>
  <si>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</si>
  <si>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</si>
  <si>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</si>
  <si>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</si>
  <si>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</si>
  <si>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</si>
  <si>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</si>
  <si>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</si>
  <si>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</si>
  <si>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</si>
  <si>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</si>
  <si>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</si>
  <si>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</si>
  <si>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</si>
  <si>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</si>
  <si>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</si>
  <si>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</si>
  <si>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</si>
  <si>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</si>
  <si>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</si>
  <si>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</si>
  <si>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</si>
  <si>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</si>
  <si>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</si>
  <si>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</si>
  <si>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</si>
  <si>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</si>
  <si>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</si>
  <si>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</si>
  <si>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</si>
  <si>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</si>
  <si>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</si>
  <si>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</si>
  <si>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</si>
  <si>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</si>
  <si>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</si>
  <si>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</si>
  <si>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</si>
  <si>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</si>
  <si>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</si>
  <si>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</si>
  <si>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</si>
  <si>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</si>
  <si>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</si>
  <si>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</si>
  <si>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</si>
  <si>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</si>
  <si>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</si>
  <si>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</si>
  <si>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</si>
  <si>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</si>
  <si>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</si>
  <si>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</si>
  <si>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</si>
  <si>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</si>
  <si>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</si>
  <si>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</si>
  <si>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</si>
  <si>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</si>
  <si>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</si>
  <si>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</si>
  <si>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</si>
  <si>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</si>
  <si>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</si>
  <si>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</si>
  <si>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</si>
  <si>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</si>
  <si>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</si>
  <si>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</si>
  <si>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</si>
  <si>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</si>
  <si>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</si>
  <si>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</si>
  <si>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</si>
  <si>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</si>
  <si>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</si>
  <si>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</si>
  <si>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</si>
  <si>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</si>
  <si>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</si>
  <si>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</si>
  <si>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</si>
  <si>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</si>
  <si>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</si>
  <si>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</si>
  <si>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</si>
  <si>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</si>
  <si>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</si>
  <si>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</si>
  <si>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</si>
  <si>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</si>
  <si>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</si>
  <si>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</si>
  <si>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</si>
  <si>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</si>
  <si>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</si>
  <si>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</si>
  <si>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</si>
  <si>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</si>
  <si>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</si>
  <si>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</si>
  <si>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</si>
  <si>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</si>
  <si>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</si>
  <si>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</si>
  <si>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</si>
  <si>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</si>
  <si>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</si>
  <si>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</si>
  <si>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</si>
  <si>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</si>
  <si>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</si>
  <si>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</si>
  <si>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</si>
  <si>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</si>
  <si>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</si>
  <si>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</si>
  <si>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</si>
  <si>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</si>
  <si>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</si>
  <si>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</si>
  <si>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</si>
  <si>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</si>
  <si>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</si>
  <si>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</si>
  <si>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</si>
  <si>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</si>
  <si>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</si>
  <si>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</si>
  <si>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</si>
  <si>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</si>
  <si>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</si>
  <si>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</si>
  <si>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</si>
  <si>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</si>
  <si>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</si>
  <si>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</si>
  <si>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</si>
  <si>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</si>
  <si>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</si>
  <si>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</si>
  <si>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</si>
  <si>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</si>
  <si>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</si>
  <si>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</si>
  <si>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</si>
  <si>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</si>
  <si>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</si>
  <si>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</si>
  <si>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</si>
  <si>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</si>
  <si>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</si>
  <si>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</si>
  <si>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</si>
  <si>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</si>
  <si>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</si>
  <si>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</si>
  <si>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</si>
  <si>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</si>
  <si>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</si>
  <si>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</si>
  <si>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</si>
  <si>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</si>
  <si>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</si>
  <si>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</si>
  <si>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</si>
  <si>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</si>
  <si>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</si>
  <si>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</si>
  <si>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</si>
  <si>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</si>
  <si>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</si>
  <si>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</si>
  <si>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</si>
  <si>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</si>
  <si>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</si>
  <si>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</si>
  <si>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</si>
  <si>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</si>
  <si>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</si>
  <si>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</si>
  <si>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</si>
  <si>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</si>
  <si>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</si>
  <si>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</si>
  <si>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</si>
  <si>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</si>
  <si>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</si>
  <si>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</si>
  <si>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</si>
  <si>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</si>
  <si>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</si>
  <si>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</si>
  <si>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</si>
  <si>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</si>
  <si>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</si>
  <si>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</si>
  <si>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</si>
  <si>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</si>
  <si>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</si>
  <si>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</si>
  <si>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</si>
  <si>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</si>
  <si>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</si>
  <si>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</si>
  <si>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</si>
  <si>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</si>
  <si>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</si>
  <si>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</si>
  <si>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</si>
  <si>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</si>
  <si>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</si>
  <si>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</si>
  <si>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</si>
  <si>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</si>
  <si>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</si>
  <si>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</si>
  <si>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</si>
  <si>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</si>
  <si>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</si>
  <si>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</si>
  <si>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</si>
  <si>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</si>
  <si>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</si>
  <si>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</si>
  <si>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</si>
  <si>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</si>
  <si>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</si>
  <si>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</si>
  <si>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</si>
  <si>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</si>
  <si>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</si>
  <si>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</si>
  <si>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</si>
  <si>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</si>
  <si>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</si>
  <si>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</si>
  <si>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</si>
  <si>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</si>
  <si>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</si>
  <si>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</si>
  <si>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</si>
  <si>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</si>
  <si>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</si>
  <si>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</si>
  <si>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</si>
  <si>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</si>
  <si>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</si>
  <si>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</si>
  <si>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</si>
  <si>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</si>
  <si>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</si>
  <si>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</si>
  <si>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</si>
  <si>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</si>
  <si>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</si>
  <si>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</si>
  <si>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</si>
  <si>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</si>
  <si>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</si>
  <si>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</si>
  <si>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</si>
  <si>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</si>
  <si>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</si>
  <si>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</si>
  <si>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</si>
  <si>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</si>
  <si>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</si>
  <si>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</si>
  <si>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</si>
  <si>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</si>
  <si>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</si>
  <si>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</si>
  <si>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</si>
  <si>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</si>
  <si>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</si>
  <si>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</si>
  <si>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</si>
  <si>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</si>
  <si>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</si>
  <si>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</si>
  <si>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</si>
  <si>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</si>
  <si>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</si>
  <si>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</si>
  <si>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</si>
  <si>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</si>
  <si>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</si>
  <si>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</si>
  <si>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</si>
  <si>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</si>
  <si>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</si>
  <si>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</si>
  <si>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</si>
  <si>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</si>
  <si>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</si>
  <si>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</si>
  <si>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</si>
  <si>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</si>
  <si>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</si>
  <si>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</si>
  <si>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</si>
  <si>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</si>
  <si>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</si>
  <si>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</si>
  <si>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</si>
  <si>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</si>
  <si>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</si>
  <si>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</si>
  <si>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</si>
  <si>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</si>
  <si>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</si>
  <si>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</si>
  <si>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</si>
  <si>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</si>
  <si>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</si>
  <si>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</si>
  <si>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</si>
  <si>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</si>
  <si>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</si>
  <si>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</si>
  <si>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</si>
  <si>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</si>
  <si>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</si>
  <si>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</si>
  <si>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</si>
  <si>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</si>
  <si>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</si>
  <si>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</si>
  <si>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</si>
  <si>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</si>
  <si>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</si>
  <si>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</si>
  <si>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</si>
  <si>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</si>
  <si>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</si>
  <si>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</si>
  <si>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</si>
  <si>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</si>
  <si>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</si>
  <si>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</si>
  <si>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</si>
  <si>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</si>
  <si>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</si>
  <si>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</si>
  <si>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</si>
  <si>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</si>
  <si>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</si>
  <si>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</si>
  <si>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</si>
  <si>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</si>
  <si>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</si>
  <si>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</si>
  <si>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</si>
  <si>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</si>
  <si>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</si>
  <si>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</si>
  <si>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</si>
  <si>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</si>
  <si>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</si>
  <si>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</si>
  <si>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</si>
  <si>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</si>
  <si>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</si>
  <si>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</si>
  <si>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</si>
  <si>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</si>
  <si>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</si>
  <si>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</si>
  <si>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</si>
  <si>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</si>
  <si>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</si>
  <si>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</si>
  <si>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</si>
  <si>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</si>
  <si>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</si>
  <si>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</si>
  <si>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</si>
  <si>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</si>
  <si>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</si>
  <si>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</si>
  <si>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</si>
  <si>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</si>
  <si>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</si>
  <si>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</si>
  <si>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</si>
  <si>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</si>
  <si>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</si>
  <si>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</si>
  <si>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</si>
  <si>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</si>
  <si>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</si>
  <si>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</si>
  <si>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</si>
  <si>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</si>
  <si>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</si>
  <si>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</si>
  <si>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</si>
  <si>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</si>
  <si>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</si>
  <si>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</si>
  <si>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</si>
  <si>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</si>
  <si>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</si>
  <si>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</si>
  <si>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</si>
  <si>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</si>
  <si>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</si>
  <si>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</si>
  <si>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</si>
  <si>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</si>
  <si>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</si>
  <si>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</si>
  <si>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</si>
  <si>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</si>
  <si>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</si>
  <si>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</si>
  <si>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</si>
  <si>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</si>
  <si>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</si>
  <si>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</si>
  <si>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</si>
  <si>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</si>
  <si>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</si>
  <si>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</si>
  <si>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</si>
  <si>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</si>
  <si>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</si>
  <si>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</si>
  <si>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</si>
  <si>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</si>
  <si>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</si>
  <si>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</si>
  <si>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</si>
  <si>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</si>
  <si>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</si>
  <si>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</si>
  <si>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</si>
  <si>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</si>
  <si>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</si>
  <si>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</si>
  <si>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</si>
  <si>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</si>
  <si>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</si>
  <si>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</si>
  <si>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</si>
  <si>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</si>
  <si>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</si>
  <si>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</si>
  <si>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</si>
  <si>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</si>
  <si>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</si>
  <si>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</si>
  <si>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</si>
  <si>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</si>
  <si>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</si>
  <si>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</si>
  <si>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</si>
  <si>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</si>
  <si>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</si>
  <si>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</si>
  <si>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</si>
  <si>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</si>
  <si>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</si>
  <si>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</si>
  <si>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</si>
  <si>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</si>
  <si>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</si>
  <si>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</si>
  <si>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</si>
  <si>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</si>
  <si>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</si>
  <si>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</si>
  <si>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</si>
  <si>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</si>
  <si>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</si>
  <si>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</si>
  <si>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</si>
  <si>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</si>
  <si>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</si>
  <si>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</si>
  <si>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</si>
  <si>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</si>
  <si>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</si>
  <si>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</si>
  <si>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</si>
  <si>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</si>
  <si>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</si>
  <si>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</si>
  <si>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</si>
  <si>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</si>
  <si>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</si>
  <si>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</si>
  <si>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</si>
  <si>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</si>
  <si>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</si>
  <si>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</si>
  <si>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</si>
  <si>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</si>
  <si>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</si>
  <si>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</si>
  <si>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</si>
  <si>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</si>
  <si>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</si>
  <si>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</si>
  <si>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</si>
  <si>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</si>
  <si>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</si>
  <si>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</si>
  <si>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</si>
  <si>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</si>
  <si>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</si>
  <si>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</si>
  <si>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</si>
  <si>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</si>
  <si>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</si>
  <si>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</si>
  <si>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</si>
  <si>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</si>
  <si>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</si>
  <si>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</si>
  <si>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</si>
  <si>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</si>
  <si>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</si>
  <si>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</si>
  <si>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</si>
  <si>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</si>
  <si>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</si>
  <si>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</si>
  <si>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</si>
  <si>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</si>
  <si>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</si>
  <si>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</si>
  <si>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</si>
  <si>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</si>
  <si>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</si>
  <si>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</si>
  <si>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</si>
  <si>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</si>
  <si>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</si>
  <si>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</si>
  <si>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</si>
  <si>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</si>
  <si>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</si>
  <si>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</si>
  <si>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</si>
  <si>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</si>
  <si>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</si>
  <si>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</si>
  <si>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</si>
  <si>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</si>
  <si>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</si>
  <si>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</si>
  <si>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</si>
  <si>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</si>
  <si>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</si>
  <si>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</si>
  <si>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</si>
  <si>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</si>
  <si>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</si>
  <si>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</si>
  <si>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</si>
  <si>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</si>
  <si>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</si>
  <si>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</si>
  <si>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</si>
  <si>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</si>
  <si>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</si>
  <si>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</si>
  <si>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</si>
  <si>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</si>
  <si>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</si>
  <si>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</si>
  <si>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</si>
  <si>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</si>
  <si>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</si>
  <si>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</si>
  <si>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</si>
  <si>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</si>
  <si>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</si>
  <si>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</si>
  <si>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</si>
  <si>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</si>
  <si>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</si>
  <si>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</si>
  <si>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</si>
  <si>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</si>
  <si>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</si>
  <si>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</si>
  <si>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</si>
  <si>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</si>
  <si>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</si>
  <si>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</si>
  <si>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</si>
  <si>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</si>
  <si>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</si>
  <si>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</si>
  <si>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</si>
  <si>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</si>
  <si>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</si>
  <si>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</si>
  <si>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</si>
  <si>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</si>
  <si>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</si>
  <si>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</si>
  <si>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</si>
  <si>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</si>
  <si>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</si>
  <si>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</si>
  <si>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</si>
  <si>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</si>
  <si>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</si>
  <si>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</si>
  <si>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</si>
  <si>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</si>
  <si>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</si>
  <si>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</si>
  <si>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</si>
  <si>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</si>
  <si>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</si>
  <si>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</si>
  <si>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</si>
  <si>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</si>
  <si>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</si>
  <si>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</si>
  <si>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</si>
  <si>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</si>
  <si>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</si>
  <si>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</si>
  <si>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</si>
  <si>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</si>
  <si>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</si>
  <si>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</si>
  <si>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</si>
  <si>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</si>
  <si>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</si>
  <si>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</si>
  <si>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</si>
  <si>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</si>
  <si>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</si>
  <si>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</si>
  <si>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</si>
  <si>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</si>
  <si>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</si>
  <si>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</si>
  <si>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</si>
  <si>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</si>
  <si>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</si>
  <si>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</si>
  <si>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</si>
  <si>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</si>
  <si>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</si>
  <si>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</si>
  <si>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</si>
  <si>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</si>
  <si>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</si>
  <si>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</si>
  <si>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</si>
  <si>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</si>
  <si>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</si>
  <si>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</si>
  <si>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</si>
  <si>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</si>
  <si>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</si>
  <si>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</si>
  <si>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</si>
  <si>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</si>
  <si>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</si>
  <si>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</si>
  <si>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</si>
  <si>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</si>
  <si>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</si>
  <si>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</si>
  <si>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</si>
  <si>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</si>
  <si>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</si>
  <si>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</si>
  <si>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</si>
  <si>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</si>
  <si>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</si>
  <si>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</si>
  <si>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</si>
  <si>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</si>
  <si>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</si>
  <si>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</si>
  <si>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</si>
  <si>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</si>
  <si>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</si>
  <si>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</si>
  <si>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</si>
  <si>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</si>
  <si>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</si>
  <si>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</si>
  <si>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</si>
  <si>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</si>
  <si>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</si>
  <si>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</si>
  <si>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</si>
  <si>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</si>
  <si>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</si>
  <si>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</si>
  <si>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</si>
  <si>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</si>
  <si>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</si>
  <si>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</si>
  <si>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</si>
  <si>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</si>
  <si>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</si>
  <si>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</si>
  <si>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</si>
  <si>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</si>
  <si>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</si>
  <si>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</si>
  <si>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</si>
  <si>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</si>
  <si>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</si>
  <si>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</si>
  <si>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</si>
  <si>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</si>
  <si>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</si>
  <si>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</si>
  <si>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</si>
  <si>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</si>
  <si>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</si>
  <si>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</si>
  <si>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</si>
  <si>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</si>
  <si>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</si>
  <si>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</si>
  <si>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</si>
  <si>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</si>
  <si>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</si>
  <si>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</si>
  <si>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</si>
  <si>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</si>
  <si>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</si>
  <si>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</si>
  <si>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</si>
  <si>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</si>
  <si>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</si>
  <si>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</si>
  <si>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</si>
  <si>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</si>
  <si>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</si>
  <si>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</si>
  <si>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</si>
  <si>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</si>
  <si>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</si>
  <si>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</si>
  <si>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</si>
  <si>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</si>
  <si>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</si>
  <si>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</si>
  <si>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</si>
  <si>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</si>
  <si>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</si>
  <si>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</si>
  <si>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</si>
  <si>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</si>
  <si>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</si>
  <si>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</si>
  <si>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</si>
  <si>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</si>
  <si>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</si>
  <si>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</si>
  <si>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</si>
  <si>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</si>
  <si>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</si>
  <si>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</si>
  <si>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</si>
  <si>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</si>
  <si>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</si>
  <si>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</si>
  <si>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</si>
  <si>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</si>
  <si>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</si>
  <si>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</si>
  <si>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</si>
  <si>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</si>
  <si>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</si>
  <si>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</si>
  <si>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</si>
  <si>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</si>
  <si>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</si>
  <si>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</si>
  <si>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</si>
  <si>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</si>
  <si>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</si>
  <si>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</si>
  <si>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</si>
  <si>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</si>
  <si>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</si>
  <si>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</si>
  <si>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</si>
  <si>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</si>
  <si>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</si>
  <si>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</si>
  <si>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</si>
  <si>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</si>
  <si>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</si>
  <si>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</si>
  <si>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</si>
  <si>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</si>
  <si>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</si>
  <si>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</si>
  <si>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</si>
  <si>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</si>
  <si>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</si>
  <si>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</si>
  <si>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</si>
  <si>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</si>
  <si>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</si>
  <si>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</si>
  <si>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</si>
  <si>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</si>
  <si>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</si>
  <si>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</si>
  <si>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</si>
  <si>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</si>
  <si>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</si>
  <si>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</si>
  <si>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</si>
  <si>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</si>
  <si>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</si>
  <si>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</si>
  <si>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</si>
  <si>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</si>
  <si>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</si>
  <si>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</si>
  <si>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</si>
  <si>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</si>
  <si>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</si>
  <si>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</si>
  <si>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</si>
  <si>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</si>
  <si>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</si>
  <si>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</si>
  <si>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</si>
  <si>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</si>
  <si>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</si>
  <si>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</si>
  <si>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</si>
  <si>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</si>
  <si>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</si>
  <si>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</si>
  <si>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</si>
  <si>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</si>
  <si>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</si>
  <si>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</si>
  <si>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</si>
  <si>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</si>
  <si>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</si>
  <si>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</si>
  <si>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</si>
  <si>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</si>
  <si>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</si>
  <si>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</si>
  <si>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</si>
  <si>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</si>
  <si>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</si>
  <si>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</si>
  <si>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</si>
  <si>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</si>
  <si>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</si>
  <si>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</si>
  <si>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</si>
  <si>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</si>
  <si>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</si>
  <si>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</si>
  <si>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</si>
  <si>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</si>
  <si>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</si>
  <si>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</si>
  <si>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</si>
  <si>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</si>
  <si>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</si>
  <si>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</si>
  <si>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</si>
  <si>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</si>
  <si>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</si>
  <si>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</si>
  <si>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</si>
  <si>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</si>
  <si>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</si>
  <si>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</si>
  <si>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</si>
  <si>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</si>
  <si>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</si>
  <si>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</si>
  <si>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</si>
  <si>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</si>
  <si>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</si>
  <si>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</si>
  <si>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сплошная полка</t>
  </si>
  <si>
    <t>сплошная полка каркас уголок 40х40</t>
  </si>
  <si>
    <t>обвязка с 4-х сторон</t>
  </si>
  <si>
    <t>обвязка с 4-х сторон каркас уголок 40х40</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</si>
  <si>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</si>
  <si>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</si>
  <si>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</si>
  <si>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</si>
  <si>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</si>
  <si>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</si>
  <si>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</si>
  <si>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</si>
  <si>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</si>
  <si>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</si>
  <si>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</si>
  <si>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</si>
  <si>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</si>
  <si>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</si>
  <si>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</si>
  <si>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</si>
  <si>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</si>
  <si>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</si>
  <si>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</si>
  <si>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</si>
  <si>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</si>
  <si>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</si>
  <si>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</si>
  <si>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</si>
  <si>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</si>
  <si>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</si>
  <si>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</si>
  <si>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</si>
  <si>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</si>
  <si>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</si>
  <si>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</si>
  <si>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</si>
  <si>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</si>
  <si>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</si>
  <si>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</si>
  <si>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</si>
  <si>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</si>
  <si>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</si>
  <si>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</si>
  <si>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</si>
  <si>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</si>
  <si>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</si>
  <si>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</si>
  <si>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</si>
  <si>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</si>
  <si>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</si>
  <si>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</si>
  <si>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</si>
  <si>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</si>
  <si>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</si>
  <si>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</si>
  <si>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</si>
  <si>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</si>
  <si>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</si>
  <si>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</si>
  <si>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</si>
  <si>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</si>
  <si>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</si>
  <si>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</si>
  <si>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</si>
  <si>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</si>
  <si>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</si>
  <si>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</si>
  <si>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</si>
  <si>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</si>
  <si>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</si>
  <si>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</si>
  <si>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</si>
  <si>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</si>
  <si>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</si>
  <si>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</si>
  <si>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</si>
  <si>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</si>
  <si>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</si>
  <si>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</si>
  <si>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</si>
  <si>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</si>
  <si>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</si>
  <si>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</si>
  <si>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</si>
  <si>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</si>
  <si>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</si>
  <si>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</si>
  <si>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</si>
  <si>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</si>
  <si>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</si>
  <si>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ПИЧ-2К7/3,5-4/7,5/4,7</t>
  </si>
  <si>
    <t>ПИЧ-4К7/3,5-7/7,5/4,7</t>
  </si>
  <si>
    <t>ПИЧ-6К7/3,5-10,1/7,5/4,7</t>
  </si>
  <si>
    <t>ПИЧ-2К9/3,5-4,5/9/4,7</t>
  </si>
  <si>
    <t>ПИЧ-4К9/3,5-8,4/9/4,7</t>
  </si>
  <si>
    <t>ПИЧ-6К9/3,5-12,2/9/4,7</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</si>
  <si>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</si>
  <si>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</si>
  <si>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</si>
  <si>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</si>
  <si>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</si>
  <si>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</si>
  <si>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</si>
  <si>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</si>
  <si>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</si>
  <si>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</si>
  <si>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</si>
  <si>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</si>
  <si>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</si>
  <si>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</si>
  <si>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</si>
  <si>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</si>
  <si>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Подставки</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</si>
  <si>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</si>
  <si>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</si>
  <si>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</si>
  <si>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</si>
  <si>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</si>
  <si>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</si>
  <si>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ППИЧ-2К7-4/7,5/5,7</t>
  </si>
  <si>
    <t>ППИЧ-4К9-8,4/9/5,7</t>
  </si>
  <si>
    <t>ППИЧ-6К7-10,1/7,5/5,7</t>
  </si>
  <si>
    <t>ППИЧ-2К9-4,5/9/5,7</t>
  </si>
  <si>
    <t>ППИЧ-6К9-12,2/9/5,7</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</si>
  <si>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</si>
  <si>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</si>
  <si>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</si>
  <si>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</si>
  <si>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</si>
  <si>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</si>
  <si>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</si>
  <si>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</si>
  <si>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</si>
  <si>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</si>
  <si>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</si>
  <si>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</si>
  <si>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</si>
  <si>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</si>
  <si>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</si>
  <si>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</si>
  <si>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</si>
  <si>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</si>
  <si>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</si>
  <si>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</si>
  <si>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</si>
  <si>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</si>
  <si>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</si>
  <si>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</si>
  <si>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</si>
  <si>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</si>
  <si>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</si>
  <si>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</si>
  <si>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</si>
  <si>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</si>
  <si>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</si>
  <si>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</si>
  <si>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</si>
  <si>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</si>
  <si>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</si>
  <si>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</si>
  <si>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</si>
  <si>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</si>
  <si>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</si>
  <si>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</si>
  <si>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</si>
  <si>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</si>
  <si>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</si>
  <si>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</si>
  <si>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</si>
  <si>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</si>
  <si>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</si>
  <si>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</si>
  <si>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</si>
  <si>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</si>
  <si>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</si>
  <si>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</si>
  <si>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</si>
  <si>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</si>
  <si>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</si>
  <si>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</si>
  <si>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</si>
  <si>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</si>
  <si>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</si>
  <si>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</si>
  <si>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</si>
  <si>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</si>
  <si>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</si>
  <si>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</si>
  <si>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</si>
  <si>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</si>
  <si>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</si>
  <si>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</si>
  <si>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</si>
  <si>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</si>
  <si>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</si>
  <si>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</si>
  <si>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</si>
  <si>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</si>
  <si>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</si>
  <si>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</si>
  <si>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</si>
  <si>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</si>
  <si>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</si>
  <si>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</si>
  <si>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</si>
  <si>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</si>
  <si>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</si>
  <si>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</si>
  <si>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</si>
  <si>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</si>
  <si>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</si>
  <si>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</si>
  <si>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</si>
  <si>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</si>
  <si>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</si>
  <si>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</si>
  <si>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</si>
  <si>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</si>
  <si>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</si>
  <si>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</si>
  <si>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</si>
  <si>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</si>
  <si>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</si>
  <si>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</si>
  <si>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</si>
  <si>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</si>
  <si>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</si>
  <si>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</si>
  <si>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</si>
  <si>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</si>
  <si>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</si>
  <si>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</si>
  <si>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</si>
  <si>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</si>
  <si>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</si>
  <si>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</si>
  <si>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</si>
  <si>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</si>
  <si>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</si>
  <si>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</si>
  <si>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</si>
  <si>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</si>
  <si>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</si>
  <si>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</si>
  <si>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</si>
  <si>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</si>
  <si>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</si>
  <si>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</si>
  <si>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</si>
  <si>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</si>
  <si>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</si>
  <si>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</si>
  <si>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</si>
  <si>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</si>
  <si>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</si>
  <si>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</si>
  <si>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</si>
  <si>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</si>
  <si>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</si>
  <si>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</si>
  <si>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</si>
  <si>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</si>
  <si>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</si>
  <si>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</si>
  <si>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</si>
  <si>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</si>
  <si>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</si>
  <si>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</si>
  <si>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</si>
  <si>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</si>
  <si>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</si>
  <si>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</si>
  <si>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</si>
  <si>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</si>
  <si>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</si>
  <si>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</si>
  <si>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</si>
  <si>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</si>
  <si>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</si>
  <si>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</si>
  <si>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</si>
  <si>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</si>
  <si>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1. Столы производственные</t>
  </si>
  <si>
    <t>2. Стеллажи кухонные</t>
  </si>
  <si>
    <t>3. Полки настенные</t>
  </si>
  <si>
    <t>4. Ванны моечные</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</si>
  <si>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</si>
  <si>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</si>
  <si>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</si>
  <si>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</si>
  <si>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</si>
  <si>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</si>
  <si>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</si>
  <si>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</si>
  <si>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</si>
  <si>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</si>
  <si>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</si>
  <si>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</si>
  <si>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</si>
  <si>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</si>
  <si>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</si>
  <si>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</si>
  <si>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</si>
  <si>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</si>
  <si>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</si>
  <si>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</si>
  <si>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</si>
  <si>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</si>
  <si>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</si>
  <si>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</si>
  <si>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</si>
  <si>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</si>
  <si>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</si>
  <si>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</si>
  <si>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</si>
  <si>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</si>
  <si>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</si>
  <si>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</si>
  <si>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</si>
  <si>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</si>
  <si>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</si>
  <si>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</si>
  <si>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</si>
  <si>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</si>
  <si>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</si>
  <si>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</si>
  <si>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</si>
  <si>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</si>
  <si>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</si>
  <si>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</si>
  <si>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</si>
  <si>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</si>
  <si>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</si>
  <si>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</si>
  <si>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</si>
  <si>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</si>
  <si>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</si>
  <si>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</si>
  <si>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</si>
  <si>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</si>
  <si>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</si>
  <si>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</si>
  <si>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</si>
  <si>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</si>
  <si>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</si>
  <si>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</si>
  <si>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</si>
  <si>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</si>
  <si>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</si>
  <si>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</si>
  <si>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</si>
  <si>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</si>
  <si>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</si>
  <si>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</si>
  <si>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</si>
  <si>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</si>
  <si>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</si>
  <si>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</si>
  <si>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</si>
  <si>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</si>
  <si>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</si>
  <si>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</si>
  <si>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</si>
  <si>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</si>
  <si>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</si>
  <si>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</si>
  <si>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</si>
  <si>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</si>
  <si>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</si>
  <si>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</si>
  <si>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</si>
  <si>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</si>
  <si>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</si>
  <si>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</si>
  <si>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</si>
  <si>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</si>
  <si>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</si>
  <si>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</si>
  <si>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</si>
  <si>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</si>
  <si>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</si>
  <si>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</si>
  <si>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</si>
  <si>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</si>
  <si>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</si>
  <si>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</si>
  <si>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</si>
  <si>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</si>
  <si>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</si>
  <si>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</si>
  <si>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</si>
  <si>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</si>
  <si>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</si>
  <si>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</si>
  <si>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</si>
  <si>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</si>
  <si>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</si>
  <si>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</si>
  <si>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ППИЧ-4К9-8,4/7,5/5,7</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</si>
  <si>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</si>
  <si>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</si>
  <si>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</si>
  <si>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</si>
  <si>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</si>
  <si>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</si>
  <si>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</si>
  <si>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</si>
  <si>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</si>
  <si>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</si>
  <si>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</si>
  <si>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</si>
  <si>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</si>
  <si>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</si>
  <si>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</si>
  <si>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</si>
  <si>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</si>
  <si>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</si>
  <si>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</si>
  <si>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</si>
  <si>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</si>
  <si>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</si>
  <si>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</si>
  <si>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</si>
  <si>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</si>
  <si>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</si>
  <si>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</si>
  <si>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</si>
  <si>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</si>
  <si>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</si>
  <si>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</si>
  <si>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</si>
  <si>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</si>
  <si>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</si>
  <si>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</si>
  <si>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</si>
  <si>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</si>
  <si>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</si>
  <si>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</si>
  <si>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</si>
  <si>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</si>
  <si>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</si>
  <si>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</si>
  <si>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</si>
  <si>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</si>
  <si>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</si>
  <si>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</si>
  <si>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</si>
  <si>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</si>
  <si>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</si>
  <si>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</si>
  <si>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</si>
  <si>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</si>
  <si>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</si>
  <si>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</si>
  <si>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</si>
  <si>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</si>
  <si>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</si>
  <si>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</si>
  <si>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</si>
  <si>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</si>
  <si>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</si>
  <si>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</si>
  <si>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</si>
  <si>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</si>
  <si>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</si>
  <si>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</si>
  <si>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</si>
  <si>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</si>
  <si>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</si>
  <si>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</si>
  <si>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</si>
  <si>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</si>
  <si>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</si>
  <si>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</si>
  <si>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</si>
  <si>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</si>
  <si>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</si>
  <si>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</si>
  <si>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</si>
  <si>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</si>
  <si>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</si>
  <si>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</si>
  <si>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</si>
  <si>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</si>
  <si>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</si>
  <si>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</si>
  <si>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</si>
  <si>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</si>
  <si>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</si>
  <si>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</si>
  <si>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</si>
  <si>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</si>
  <si>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</si>
  <si>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</si>
  <si>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</si>
  <si>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</si>
  <si>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</si>
  <si>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</si>
  <si>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</si>
  <si>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</si>
  <si>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</si>
  <si>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</si>
  <si>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</si>
  <si>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 xml:space="preserve">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t>
  </si>
  <si>
    <t>Мармит 1-х блюд индукционный 2-х конфорочный 1120</t>
  </si>
  <si>
    <t>Мармит первых блюд, корпус из нержавеющей стали марки AISI 430 толщиной 1 мм. С полкой. Имеет 2 конфорки мощностью по 3.5 кВт.</t>
  </si>
  <si>
    <t>М1ИЧ-3К-15</t>
  </si>
  <si>
    <t>Мармит 1-х блюд индукционный 3-х конфорочный 1500</t>
  </si>
  <si>
    <t xml:space="preserve">Мармит первых блюд, корпус из нержавеющей стали марки AISI 430 толщиной 1 мм. С полкой. Имеет 3 индукционные конфорки мощностью по 3.5 кВт. </t>
  </si>
  <si>
    <t>Мармит 1-х блюд 2-х конфорочный чугунные конфорки 1120</t>
  </si>
  <si>
    <t>Мармит первых блюд, корпус из нержавеющей стали марки AISI 430 толщиной 1 мм. С полкой. Имеет 2 конфорки, общей мощностью 1,7 кВт.</t>
  </si>
  <si>
    <t>М1ЧЧ-3К-15</t>
  </si>
  <si>
    <t>Мармит 1-х блюд 3-х конфорочный чугунные конфорки 1500</t>
  </si>
  <si>
    <t>Мармит первых блюд, корпус из нержавеющей стали марки AISI 430 толщиной 1 мм. С полкой. Имеет 3 конфорки, общей мощностью 2,58 кВт.</t>
  </si>
  <si>
    <t>Мармит 1-х блюд под супницы 1120</t>
  </si>
  <si>
    <t>Мармит первых блюд, корпус из нержавеющей стали марки AISI 430 толщиной 1 мм. С полкой. Имеет 2 розетки.</t>
  </si>
  <si>
    <t>М1СЧ-3К-15</t>
  </si>
  <si>
    <t>Мармит 1-х блюд под супницы 1500</t>
  </si>
  <si>
    <t>Мармит первых блюд, корпус из нержавеющей стали марки AISI 430 толщиной 1 мм. С полкой. Имеет 3 розетки.</t>
  </si>
  <si>
    <t>Мармит 2-х блюд паровой 1120</t>
  </si>
  <si>
    <t>М2ПЧ-15</t>
  </si>
  <si>
    <t>Мармит 2-х блюд паровой 1500</t>
  </si>
  <si>
    <t>Прилавок-витрина холодильный закрытый 1120</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</si>
  <si>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t>
  </si>
  <si>
    <t>ПНЧ-6</t>
  </si>
  <si>
    <t>Прилавок нейтральный 600</t>
  </si>
  <si>
    <t>Модуль нейтральный, столешница из нержавеющей стали марки AISI 430 толщиной 1 мм, корпус из нержавеющей стали марки AISI 430 толщиной 1 мм. С полкой.</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</si>
  <si>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</si>
  <si>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</si>
  <si>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</si>
  <si>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</si>
  <si>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</si>
  <si>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</si>
  <si>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</si>
  <si>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</si>
  <si>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ПНЧ-11</t>
  </si>
  <si>
    <t>Прилавок нейтральный 1100</t>
  </si>
  <si>
    <t>ПНЧ-12</t>
  </si>
  <si>
    <t>Прилавок нейтральный 1200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</si>
  <si>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</si>
  <si>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</si>
  <si>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</si>
  <si>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</si>
  <si>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</si>
  <si>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</si>
  <si>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</si>
  <si>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</si>
  <si>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</si>
  <si>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</si>
  <si>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</si>
  <si>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</si>
  <si>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</si>
  <si>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</si>
  <si>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</si>
  <si>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</si>
  <si>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</si>
  <si>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</si>
  <si>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t>
  </si>
  <si>
    <t>Тепловое оборудование</t>
  </si>
  <si>
    <t>1. Плиты индукционные</t>
  </si>
  <si>
    <t>Нейтральное оборудование</t>
  </si>
  <si>
    <t>5. Подставки</t>
  </si>
  <si>
    <t>Линии раздачи</t>
  </si>
  <si>
    <t>1. Линии раздачи</t>
  </si>
  <si>
    <t>Габаритные размеры (ШхГхВ), мм</t>
  </si>
  <si>
    <t>ПППЧ-БН-СЗ-6</t>
  </si>
  <si>
    <t>660х660х660(1340)</t>
  </si>
  <si>
    <t>М1ИЧ-2К-11,2</t>
  </si>
  <si>
    <t>1120х945(660)х885(1340)</t>
  </si>
  <si>
    <t>1500х945(660)х885(1340)</t>
  </si>
  <si>
    <t>М1ЧЧ-2К-11,2</t>
  </si>
  <si>
    <t>М1СЧ-2К-11,2</t>
  </si>
  <si>
    <t>М2ПЧ-11,2</t>
  </si>
  <si>
    <t>Корпус из нержавеющей стали марки AISI 430 толщиной 1 мм. Полка двухярусная. Нагрев паровой. Поставляется в собранном виде. Мощность 2,5 кВт.</t>
  </si>
  <si>
    <t>Мармит вторых блюд, корпус из нержавеющей стали марки AISI 430 толщиной 1 мм. Полка двухярусная. Нагрев паровой. Поставляется в собранном виде. Мощность 2,5 кВт.</t>
  </si>
  <si>
    <t>ПВХЗЧ-11,2</t>
  </si>
  <si>
    <t>1120х945(660)х1725</t>
  </si>
  <si>
    <t>600х945(660)х885(1340)</t>
  </si>
  <si>
    <t>700х945(660)х885(1340)</t>
  </si>
  <si>
    <t>800х945(660)х885(1340)</t>
  </si>
  <si>
    <t>900х945(660)х885(1340)</t>
  </si>
  <si>
    <t>1000х945(660)х885(1340)</t>
  </si>
  <si>
    <t>1100х945(660)х885(1340)</t>
  </si>
  <si>
    <t>1200х945(660)х885(1340)</t>
  </si>
  <si>
    <t>1300х945(660)х885(1340)</t>
  </si>
  <si>
    <t>1400х945(660)х885(1340)</t>
  </si>
  <si>
    <t>1600х945(660)х885(1340)</t>
  </si>
  <si>
    <t>1700х945(660)х885(1340)</t>
  </si>
  <si>
    <t>1800х945(660)х885(1340)</t>
  </si>
  <si>
    <t>1900х945(660)х885(1340)</t>
  </si>
  <si>
    <t>2000х945(660)х885(1340)</t>
  </si>
  <si>
    <t>ПВНЗЧ-11,2</t>
  </si>
  <si>
    <t>ККЧ-11,2</t>
  </si>
  <si>
    <t>RRP*, руб. с НДС</t>
  </si>
  <si>
    <t>Тележки-шпильки</t>
  </si>
  <si>
    <t>Тип</t>
  </si>
  <si>
    <t>Размер гастроемкости</t>
  </si>
  <si>
    <t>Размер противня</t>
  </si>
  <si>
    <t>Кол-во направляющих (14,16,20)</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</si>
  <si>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</si>
  <si>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</si>
  <si>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</si>
  <si>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</si>
  <si>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</si>
  <si>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</si>
  <si>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</si>
  <si>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</si>
  <si>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</si>
  <si>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GN 2/1</t>
  </si>
  <si>
    <t>600x800</t>
  </si>
  <si>
    <t>ТШУЧ-6,5/8,35/17,5-16-7,5</t>
  </si>
  <si>
    <t>Тележка-шпилька универсальная 650х835х1750 16 направляющих стандартные колеса 75 мм</t>
  </si>
  <si>
    <t xml:space="preserve">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</si>
  <si>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</si>
  <si>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</si>
  <si>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</si>
  <si>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</si>
  <si>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</si>
  <si>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</si>
  <si>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</si>
  <si>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</si>
  <si>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</si>
  <si>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</si>
  <si>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</si>
  <si>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</si>
  <si>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</si>
  <si>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ТШУЧ-6,5/8,35/18-16-12,5</t>
  </si>
  <si>
    <t>Тележка-шпилька универсальная 650х835х1800 16 направляющих стандартные колеса 125 мм</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</si>
  <si>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</si>
  <si>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ТШУЧ-6,5/8,35/18-20-12,5</t>
  </si>
  <si>
    <t>Тележка-шпилька универсальная 650х835х1800 20 направляющих стандартные колеса 125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</si>
  <si>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</si>
  <si>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</si>
  <si>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</si>
  <si>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</si>
  <si>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</si>
  <si>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</si>
  <si>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</si>
  <si>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ТШУЧ-6,5/8,35/17,5-16-М8</t>
  </si>
  <si>
    <t>Тележка-шпилька универсальная 650х835х1760 16 направляющих, морозостойкие колеса 80 мм</t>
  </si>
  <si>
    <t>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</si>
  <si>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</si>
  <si>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ТШУЧ-6,5/8,35/17,5-20-М8</t>
  </si>
  <si>
    <t>Тележка-шпилька универсальная 650х835х1760 20 направляющих, морозостойкие колеса 80 мм</t>
  </si>
  <si>
    <t>650х835х1750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</si>
  <si>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</si>
  <si>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</si>
  <si>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</si>
  <si>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</si>
  <si>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</si>
  <si>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</si>
  <si>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</si>
  <si>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ТШУЧ-6,5/8,35/17,75-16-М10</t>
  </si>
  <si>
    <t>Тележка-шпилька универсальная 650х835х1780 16 направляющих, морозостойкие колеса  100 мм</t>
  </si>
  <si>
    <t>650х835х1780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</si>
  <si>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</si>
  <si>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ТШУЧ-6,5/8,35/17,75-20-М10</t>
  </si>
  <si>
    <t>Тележка-шпилька универсальная 650х835х1780 20 направляющих, морозостойкие колеса  100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</si>
  <si>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</si>
  <si>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</si>
  <si>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</si>
  <si>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</si>
  <si>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</si>
  <si>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</si>
  <si>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ТШУЧ-6,5/8,35/17,5-16-Т8</t>
  </si>
  <si>
    <t>Тележка-шпилька универсальная 650х835х1760 16 направляющих жаропрочные колеса 80 мм</t>
  </si>
  <si>
    <t xml:space="preserve"> 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</si>
  <si>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</si>
  <si>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</si>
  <si>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</si>
  <si>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</si>
  <si>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</si>
  <si>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</si>
  <si>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</si>
  <si>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</si>
  <si>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</si>
  <si>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Под противни стандартные колеса 125 мм</t>
  </si>
  <si>
    <t>ТШПРЧ-4,47/6,35/15,7-14-12,5</t>
  </si>
  <si>
    <t>Тележка-шпилька 635х447х1625 под противни 14 направляющих стандартные  колеса 125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</si>
  <si>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</si>
  <si>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Под противни морозостойкие колеса 80 мм</t>
  </si>
  <si>
    <t>ТШПРЧ-4,47/6,35/15,75-14-М8</t>
  </si>
  <si>
    <t>Тележка-шпилька 635х447х1580 под противни 14 направляющих морозостойкие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</si>
  <si>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</si>
  <si>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Под противни морозостойкие колеса 100 мм</t>
  </si>
  <si>
    <t>ТШПРЧ-4,47/6,35/15,95-14-М10</t>
  </si>
  <si>
    <t>Тележка-шпилька 635х447х1600 под противни 14 направляющих морозостойкие  колеса 100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</si>
  <si>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</si>
  <si>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Под противни жаропрочные колеса 80 мм</t>
  </si>
  <si>
    <t>ТШПРЧ-4,47/6,35/15,75-14-Т8</t>
  </si>
  <si>
    <t>Тележка-шпилька 635х447х1580 под противни 14 направляющих жаропрочные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</si>
  <si>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</si>
  <si>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</si>
  <si>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</si>
  <si>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</si>
  <si>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</si>
  <si>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</si>
  <si>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</si>
  <si>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</si>
  <si>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</si>
  <si>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565х368х1625</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</si>
  <si>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</si>
  <si>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Под гастроемкость морозстойкие 80 мм</t>
  </si>
  <si>
    <t>ТШГЧ-3,68/5,65/15,75-14-М8</t>
  </si>
  <si>
    <t>Тележка-шпилька 565х368х1580 под гастроемкости 14 направляющих морозостойкие  колеса 80 мм</t>
  </si>
  <si>
    <t>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</si>
  <si>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</si>
  <si>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</si>
  <si>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</si>
  <si>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</si>
  <si>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</si>
  <si>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</si>
  <si>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Под гастроемкость жаропрочные 80 мм</t>
  </si>
  <si>
    <t>ТШГЧ-3,68/5,65/15,75-14-Т8</t>
  </si>
  <si>
    <t>Тележка-шпилька 565х368х1580 под гастроемкости 14 направляющих жаропрочные  колеса 80 мм</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</si>
  <si>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</si>
  <si>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*Высота может меняться в зависимости от диаметра колеса</t>
  </si>
  <si>
    <t>6. Тележки-шпильки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</si>
</sst>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 _₽"/>
  </numFmts>
  <fonts count="28"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18"/>
      <color rgb="FFC00000"/>
      <name val="Calibri"/>
      <family val="2"/>
      <charset val="204"/>
      <scheme val="minor"/>
    </font>
    <font>
      <b/>
      <sz val="11"/>
      <color rgb="FF3F3F3F"/>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s>
  <fills count="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theme="5"/>
      </patternFill>
    </fill>
    <fill>
      <patternFill patternType="solid">
        <fgColor theme="0" tint="-0.14999847407452621"/>
        <bgColor indexed="64"/>
      </patternFill>
    </fill>
    <fill>
      <patternFill patternType="solid">
        <fgColor rgb="FFF2F2F2"/>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theme="5"/>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theme="5"/>
      </top>
      <bottom style="thin">
        <color indexed="64"/>
      </bottom>
      <diagonal/>
    </border>
    <border>
      <left style="thin">
        <color theme="5"/>
      </left>
      <right style="thin">
        <color indexed="64"/>
      </right>
      <top style="thin">
        <color indexed="64"/>
      </top>
      <bottom style="thin">
        <color indexed="64"/>
      </bottom>
      <diagonal/>
    </border>
    <border>
      <left style="thin">
        <color theme="5"/>
      </left>
      <right style="thin">
        <color indexed="64"/>
      </right>
      <top style="thin">
        <color theme="5"/>
      </top>
      <bottom style="thin">
        <color indexed="64"/>
      </bottom>
      <diagonal/>
    </border>
  </borders>
  <cellStyleXfs count="9">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24" fillId="7" borderId="15" applyNumberFormat="0" applyAlignment="0" applyProtection="0"/>
    <xf numFmtId="0" fontId="1" fillId="0" borderId="0"/>
  </cellStyleXfs>
  <cellXfs count="136">
    <xf numFmtId="0" fontId="0" fillId="0" borderId="0" xfId="0"/>
    <xf numFmtId="0" fontId="2" fillId="0" borderId="0" xfId="0" applyFont="1"/>
    <xf numFmtId="0" fontId="0" fillId="0" borderId="0" xfId="0" applyFill="1"/>
    <xf numFmtId="0" fontId="4" fillId="0" borderId="0" xfId="0" applyFont="1" applyBorder="1"/>
    <xf numFmtId="0" fontId="6" fillId="0" borderId="0" xfId="0" applyFont="1" applyBorder="1"/>
    <xf numFmtId="0" fontId="9" fillId="0" borderId="0" xfId="0" applyFont="1"/>
    <xf numFmtId="0" fontId="6" fillId="3" borderId="1" xfId="0" applyFont="1" applyFill="1" applyBorder="1" applyAlignment="1">
      <alignment horizontal="center" vertical="center" wrapText="1"/>
    </xf>
    <xf numFmtId="0" fontId="8" fillId="0" borderId="0" xfId="0" applyFont="1" applyFill="1" applyBorder="1" applyAlignment="1">
      <alignment horizontal="center"/>
    </xf>
    <xf numFmtId="0" fontId="6" fillId="0" borderId="1" xfId="2" applyNumberFormat="1" applyFont="1" applyFill="1" applyBorder="1" applyAlignment="1">
      <alignment horizontal="left" vertical="center"/>
    </xf>
    <xf numFmtId="0" fontId="6" fillId="4" borderId="1" xfId="2" applyNumberFormat="1" applyFont="1" applyFill="1" applyBorder="1" applyAlignment="1">
      <alignment horizontal="left" vertical="center"/>
    </xf>
    <xf numFmtId="165" fontId="6" fillId="0" borderId="6" xfId="4" applyNumberFormat="1" applyFont="1" applyFill="1" applyBorder="1" applyAlignment="1">
      <alignment horizontal="center" vertical="center"/>
    </xf>
    <xf numFmtId="0" fontId="6" fillId="0" borderId="1" xfId="3" applyNumberFormat="1" applyFont="1" applyFill="1" applyBorder="1" applyAlignment="1">
      <alignment vertical="center" wrapText="1"/>
    </xf>
    <xf numFmtId="0" fontId="6" fillId="0" borderId="1" xfId="3" applyNumberFormat="1" applyFont="1" applyFill="1" applyBorder="1" applyAlignment="1">
      <alignment horizontal="center" vertical="center"/>
    </xf>
    <xf numFmtId="0" fontId="6" fillId="0" borderId="8" xfId="3" applyNumberFormat="1" applyFont="1" applyFill="1" applyBorder="1" applyAlignment="1">
      <alignment vertical="center" wrapText="1"/>
    </xf>
    <xf numFmtId="0" fontId="6" fillId="0" borderId="8" xfId="3" applyNumberFormat="1" applyFont="1" applyFill="1" applyBorder="1" applyAlignment="1">
      <alignment horizontal="center" vertical="center"/>
    </xf>
    <xf numFmtId="0" fontId="0" fillId="0" borderId="0" xfId="0" applyAlignment="1">
      <alignment vertical="top"/>
    </xf>
    <xf numFmtId="0" fontId="15" fillId="3" borderId="1" xfId="0" applyFont="1" applyFill="1" applyBorder="1" applyAlignment="1">
      <alignment horizontal="center" vertical="center"/>
    </xf>
    <xf numFmtId="0" fontId="15" fillId="2" borderId="1" xfId="1" applyNumberFormat="1" applyFont="1" applyFill="1" applyBorder="1" applyAlignment="1">
      <alignment vertical="center" wrapText="1"/>
    </xf>
    <xf numFmtId="0" fontId="0" fillId="0" borderId="1" xfId="0" applyFont="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15" fillId="2" borderId="1" xfId="1" applyNumberFormat="1" applyFont="1" applyFill="1" applyBorder="1" applyAlignment="1">
      <alignment horizontal="center" vertical="center"/>
    </xf>
    <xf numFmtId="0" fontId="8" fillId="0" borderId="0" xfId="0" applyFont="1" applyFill="1" applyBorder="1" applyAlignment="1"/>
    <xf numFmtId="0" fontId="6" fillId="0" borderId="1" xfId="2"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6" fillId="0" borderId="1" xfId="2" applyNumberFormat="1" applyFont="1" applyBorder="1" applyAlignment="1">
      <alignment horizontal="center" vertical="center"/>
    </xf>
    <xf numFmtId="0" fontId="12" fillId="0" borderId="1" xfId="0" applyFont="1" applyFill="1" applyBorder="1" applyAlignment="1">
      <alignment vertical="center"/>
    </xf>
    <xf numFmtId="0" fontId="0" fillId="0" borderId="1" xfId="0" applyFill="1" applyBorder="1" applyAlignment="1">
      <alignment vertical="center"/>
    </xf>
    <xf numFmtId="0" fontId="0" fillId="0" borderId="1" xfId="0" applyFont="1" applyBorder="1" applyAlignment="1">
      <alignment vertical="center"/>
    </xf>
    <xf numFmtId="0" fontId="7" fillId="3" borderId="1" xfId="0" applyFont="1" applyFill="1" applyBorder="1" applyAlignment="1">
      <alignment horizontal="center" vertical="center" wrapText="1"/>
    </xf>
    <xf numFmtId="0" fontId="15" fillId="0" borderId="1" xfId="0" applyFont="1" applyBorder="1" applyAlignment="1">
      <alignment vertical="center" wrapText="1"/>
    </xf>
    <xf numFmtId="0" fontId="6" fillId="0" borderId="0" xfId="0" applyFont="1" applyFill="1" applyBorder="1" applyAlignment="1">
      <alignment wrapText="1"/>
    </xf>
    <xf numFmtId="0" fontId="4" fillId="0" borderId="0" xfId="0" applyFont="1" applyBorder="1" applyAlignment="1">
      <alignment horizontal="center"/>
    </xf>
    <xf numFmtId="0" fontId="6" fillId="0" borderId="0" xfId="0" applyFont="1" applyFill="1" applyBorder="1" applyAlignment="1">
      <alignment horizontal="center" wrapText="1"/>
    </xf>
    <xf numFmtId="0" fontId="0" fillId="0" borderId="0" xfId="0" applyFill="1" applyAlignment="1">
      <alignment horizontal="center"/>
    </xf>
    <xf numFmtId="0" fontId="6" fillId="0" borderId="5" xfId="3" applyNumberFormat="1" applyFont="1" applyFill="1" applyBorder="1" applyAlignment="1">
      <alignment horizontal="center" vertical="center"/>
    </xf>
    <xf numFmtId="0" fontId="6" fillId="0" borderId="7" xfId="3"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Fill="1" applyBorder="1" applyAlignment="1">
      <alignment horizontal="left" vertical="center" wrapText="1"/>
    </xf>
    <xf numFmtId="0" fontId="6" fillId="4"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0" fontId="0" fillId="0" borderId="5" xfId="0" applyBorder="1" applyAlignment="1">
      <alignment horizontal="center" vertical="center"/>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6"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wrapText="1"/>
    </xf>
    <xf numFmtId="2" fontId="7" fillId="5" borderId="11" xfId="5" applyNumberFormat="1" applyFont="1" applyFill="1" applyBorder="1" applyAlignment="1">
      <alignment horizontal="center" vertical="center" wrapText="1"/>
    </xf>
    <xf numFmtId="0" fontId="6" fillId="0" borderId="1" xfId="0" applyFont="1" applyBorder="1" applyAlignment="1">
      <alignment vertical="center" wrapText="1"/>
    </xf>
    <xf numFmtId="0" fontId="7"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5" fillId="0" borderId="0" xfId="0" applyFont="1"/>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3" fontId="15" fillId="0" borderId="1" xfId="0" applyNumberFormat="1" applyFont="1" applyBorder="1" applyAlignment="1">
      <alignment horizontal="center" vertical="center"/>
    </xf>
    <xf numFmtId="0" fontId="10"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3" fontId="0" fillId="0" borderId="1" xfId="0" applyNumberFormat="1" applyBorder="1" applyAlignment="1">
      <alignment horizontal="center" vertical="center"/>
    </xf>
    <xf numFmtId="3" fontId="1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6" fillId="0" borderId="6" xfId="4" applyNumberFormat="1" applyFont="1" applyFill="1" applyBorder="1" applyAlignment="1">
      <alignment horizontal="center" vertical="center"/>
    </xf>
    <xf numFmtId="3" fontId="12" fillId="0" borderId="1" xfId="0" applyNumberFormat="1" applyFont="1" applyBorder="1" applyAlignment="1">
      <alignment horizontal="center" vertical="center"/>
    </xf>
    <xf numFmtId="3" fontId="6" fillId="0" borderId="9" xfId="4" applyNumberFormat="1" applyFont="1" applyFill="1" applyBorder="1" applyAlignment="1">
      <alignment horizontal="center" vertical="center"/>
    </xf>
    <xf numFmtId="3" fontId="15" fillId="0" borderId="1" xfId="4" applyNumberFormat="1" applyFont="1" applyBorder="1" applyAlignment="1">
      <alignment horizontal="center" vertical="center"/>
    </xf>
    <xf numFmtId="0" fontId="20" fillId="0" borderId="0" xfId="0" applyFont="1"/>
    <xf numFmtId="0" fontId="22" fillId="0" borderId="12"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25" fillId="0" borderId="0" xfId="8" applyFont="1" applyAlignment="1">
      <alignment vertical="top"/>
    </xf>
    <xf numFmtId="0" fontId="26" fillId="0" borderId="0" xfId="0" applyFont="1" applyAlignment="1">
      <alignment vertical="top" wrapText="1"/>
    </xf>
    <xf numFmtId="0" fontId="27" fillId="0" borderId="0" xfId="0" applyFont="1" applyAlignment="1">
      <alignment wrapText="1"/>
    </xf>
    <xf numFmtId="0" fontId="0" fillId="0" borderId="0" xfId="0" applyAlignment="1"/>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14" fillId="3"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0" xfId="0" applyFont="1" applyBorder="1" applyAlignment="1">
      <alignment wrapText="1"/>
    </xf>
    <xf numFmtId="0" fontId="11" fillId="6" borderId="1" xfId="0" applyFont="1" applyFill="1" applyBorder="1" applyAlignment="1">
      <alignment horizontal="center" vertical="center" wrapText="1"/>
    </xf>
    <xf numFmtId="0" fontId="24" fillId="8" borderId="1" xfId="7" applyFont="1" applyFill="1" applyBorder="1" applyAlignment="1">
      <alignment horizontal="center" vertical="center" wrapText="1"/>
    </xf>
    <xf numFmtId="3" fontId="24" fillId="8" borderId="1" xfId="7"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1" fontId="6" fillId="0" borderId="16"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66" fontId="6" fillId="0" borderId="16"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165" fontId="6" fillId="0" borderId="6" xfId="4"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2" fillId="0" borderId="0" xfId="0" applyFont="1" applyFill="1" applyBorder="1" applyAlignment="1">
      <alignment horizontal="center" vertical="center"/>
    </xf>
    <xf numFmtId="49" fontId="12" fillId="0" borderId="0" xfId="0" applyNumberFormat="1" applyFont="1" applyAlignment="1">
      <alignment horizontal="center" vertical="center"/>
    </xf>
    <xf numFmtId="0" fontId="6" fillId="0" borderId="0" xfId="0" applyFont="1" applyBorder="1" applyAlignment="1">
      <alignment horizontal="center" vertical="center"/>
    </xf>
    <xf numFmtId="0" fontId="6" fillId="4" borderId="1" xfId="2" applyNumberFormat="1" applyFont="1" applyFill="1" applyBorder="1" applyAlignment="1">
      <alignment horizontal="center" vertical="center"/>
    </xf>
    <xf numFmtId="166" fontId="6" fillId="0" borderId="8" xfId="0" applyNumberFormat="1" applyFont="1" applyBorder="1" applyAlignment="1">
      <alignment horizontal="center" vertical="center" wrapText="1"/>
    </xf>
    <xf numFmtId="0" fontId="6" fillId="0" borderId="0" xfId="0" applyFont="1" applyFill="1" applyBorder="1" applyAlignment="1">
      <alignment horizontal="center" vertical="center" wrapText="1"/>
    </xf>
    <xf numFmtId="0" fontId="21" fillId="0" borderId="0" xfId="6" applyFont="1" applyAlignment="1">
      <alignment horizontal="left"/>
    </xf>
    <xf numFmtId="0" fontId="21" fillId="0" borderId="0" xfId="6" applyFont="1" applyAlignment="1">
      <alignment horizontal="left" vertical="center"/>
    </xf>
    <xf numFmtId="0" fontId="8" fillId="3" borderId="0" xfId="0" applyFont="1" applyFill="1" applyBorder="1" applyAlignment="1">
      <alignment horizontal="center"/>
    </xf>
    <xf numFmtId="0" fontId="7" fillId="3" borderId="0" xfId="0" applyFont="1" applyFill="1" applyBorder="1" applyAlignment="1">
      <alignment horizontal="center" vertical="center"/>
    </xf>
    <xf numFmtId="0" fontId="12" fillId="0" borderId="0" xfId="0" applyFont="1" applyAlignment="1">
      <alignment horizontal="center" vertical="center"/>
    </xf>
    <xf numFmtId="0" fontId="4" fillId="0" borderId="0" xfId="0" applyFont="1" applyBorder="1" applyAlignment="1">
      <alignment horizontal="center" wrapText="1"/>
    </xf>
    <xf numFmtId="0" fontId="4" fillId="0" borderId="10" xfId="0" applyFont="1" applyBorder="1" applyAlignment="1">
      <alignment horizontal="center" wrapText="1"/>
    </xf>
    <xf numFmtId="0" fontId="4" fillId="0" borderId="0" xfId="0" applyFont="1" applyBorder="1" applyAlignment="1">
      <alignment horizontal="center"/>
    </xf>
    <xf numFmtId="0" fontId="8" fillId="3" borderId="0" xfId="0" applyFont="1" applyFill="1" applyAlignment="1">
      <alignment horizontal="center"/>
    </xf>
    <xf numFmtId="0" fontId="22" fillId="0" borderId="0" xfId="0" applyFont="1" applyAlignment="1">
      <alignment horizontal="left"/>
    </xf>
    <xf numFmtId="0" fontId="21" fillId="0" borderId="0" xfId="6" applyFont="1" applyAlignment="1">
      <alignment horizontal="center"/>
    </xf>
    <xf numFmtId="0" fontId="0" fillId="0" borderId="0" xfId="0" applyAlignment="1">
      <alignment horizontal="center"/>
    </xf>
    <xf numFmtId="0" fontId="12" fillId="0" borderId="0" xfId="0" applyFont="1"/>
  </cellXfs>
  <cellStyles count="9">
    <cellStyle name="Вывод" xfId="7" builtinId="21"/>
    <cellStyle name="Гиперссылка" xfId="6" builtinId="8"/>
    <cellStyle name="Обычный" xfId="0" builtinId="0"/>
    <cellStyle name="Обычный_Полки настенные" xfId="3" xr:uid="{00000000-0005-0000-0000-000003000000}"/>
    <cellStyle name="Обычный_Стеллажи кухонные" xfId="1" xr:uid="{00000000-0005-0000-0000-000004000000}"/>
    <cellStyle name="Обычный_Столы" xfId="2" xr:uid="{00000000-0005-0000-0000-000005000000}"/>
    <cellStyle name="Обычный_Тележки-шпильки" xfId="8" xr:uid="{070BA5BE-537B-48B8-BC47-9C341135ADF6}"/>
    <cellStyle name="Пояснение" xfId="5" builtinId="53"/>
    <cellStyle name="Финансовый" xfId="4" builtinId="3"/>
  </cellStyles>
  <dxfs count="47">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general" vertical="center" textRotation="0"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general" vertical="center" textRotation="0" indent="0" justifyLastLine="0" shrinkToFit="0" readingOrder="0"/>
    </dxf>
    <dxf>
      <font>
        <strike val="0"/>
        <outline val="0"/>
        <shadow val="0"/>
        <u val="none"/>
        <vertAlign val="baseline"/>
        <sz val="11"/>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602827</xdr:colOff>
      <xdr:row>2</xdr:row>
      <xdr:rowOff>15240</xdr:rowOff>
    </xdr:from>
    <xdr:to>
      <xdr:col>11</xdr:col>
      <xdr:colOff>587587</xdr:colOff>
      <xdr:row>10</xdr:row>
      <xdr:rowOff>10451</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2827" y="387773"/>
          <a:ext cx="7164493" cy="1485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163229</xdr:rowOff>
    </xdr:from>
    <xdr:to>
      <xdr:col>1</xdr:col>
      <xdr:colOff>36830</xdr:colOff>
      <xdr:row>9</xdr:row>
      <xdr:rowOff>138005</xdr:rowOff>
    </xdr:to>
    <xdr:pic>
      <xdr:nvPicPr>
        <xdr:cNvPr id="3" name="Рисунок 2">
          <a:extLst>
            <a:ext uri="{FF2B5EF4-FFF2-40B4-BE49-F238E27FC236}">
              <a16:creationId xmlns:a16="http://schemas.microsoft.com/office/drawing/2014/main" id="{DB4ECE91-D710-4653-8687-AC28A25D64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06" t="26690" r="24498" b="22455"/>
        <a:stretch/>
      </xdr:blipFill>
      <xdr:spPr>
        <a:xfrm>
          <a:off x="0" y="346673"/>
          <a:ext cx="2033552" cy="1513029"/>
        </a:xfrm>
        <a:prstGeom prst="rect">
          <a:avLst/>
        </a:prstGeom>
      </xdr:spPr>
    </xdr:pic>
    <xdr:clientData/>
  </xdr:twoCellAnchor>
  <xdr:twoCellAnchor>
    <xdr:from>
      <xdr:col>1</xdr:col>
      <xdr:colOff>109605</xdr:colOff>
      <xdr:row>0</xdr:row>
      <xdr:rowOff>84568</xdr:rowOff>
    </xdr:from>
    <xdr:to>
      <xdr:col>2</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D8726919-0528-48CA-822A-F4537D45207E}"/>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286476</xdr:colOff>
      <xdr:row>1</xdr:row>
      <xdr:rowOff>0</xdr:rowOff>
    </xdr:from>
    <xdr:to>
      <xdr:col>1</xdr:col>
      <xdr:colOff>2019300</xdr:colOff>
      <xdr:row>11</xdr:row>
      <xdr:rowOff>706422</xdr:rowOff>
    </xdr:to>
    <xdr:pic>
      <xdr:nvPicPr>
        <xdr:cNvPr id="4" name="Рисунок 3">
          <a:extLst>
            <a:ext uri="{FF2B5EF4-FFF2-40B4-BE49-F238E27FC236}">
              <a16:creationId xmlns:a16="http://schemas.microsoft.com/office/drawing/2014/main" id="{34338B9B-3A3A-4D72-A775-871397A677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50" r="10804"/>
        <a:stretch/>
      </xdr:blipFill>
      <xdr:spPr>
        <a:xfrm>
          <a:off x="286476" y="180975"/>
          <a:ext cx="2742474" cy="2610787"/>
        </a:xfrm>
        <a:prstGeom prst="rect">
          <a:avLst/>
        </a:prstGeom>
      </xdr:spPr>
    </xdr:pic>
    <xdr:clientData/>
  </xdr:twoCellAnchor>
  <xdr:twoCellAnchor>
    <xdr:from>
      <xdr:col>2</xdr:col>
      <xdr:colOff>22135</xdr:colOff>
      <xdr:row>0</xdr:row>
      <xdr:rowOff>0</xdr:rowOff>
    </xdr:from>
    <xdr:to>
      <xdr:col>5</xdr:col>
      <xdr:colOff>5323115</xdr:colOff>
      <xdr:row>9</xdr:row>
      <xdr:rowOff>151305</xdr:rowOff>
    </xdr:to>
    <xdr:pic>
      <xdr:nvPicPr>
        <xdr:cNvPr id="5" name="CEAE6A8F-D77D-46F7-874B-97F0A00A5EED" descr="rada_price header.png">
          <a:extLst>
            <a:ext uri="{FF2B5EF4-FFF2-40B4-BE49-F238E27FC236}">
              <a16:creationId xmlns:a16="http://schemas.microsoft.com/office/drawing/2014/main" id="{182035BB-A3F0-46BB-979D-9EB5E11CAE48}"/>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462021" y="0"/>
          <a:ext cx="8893265" cy="1816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107950</xdr:colOff>
      <xdr:row>0</xdr:row>
      <xdr:rowOff>12700</xdr:rowOff>
    </xdr:from>
    <xdr:to>
      <xdr:col>0</xdr:col>
      <xdr:colOff>2387600</xdr:colOff>
      <xdr:row>12</xdr:row>
      <xdr:rowOff>61968</xdr:rowOff>
    </xdr:to>
    <xdr:pic>
      <xdr:nvPicPr>
        <xdr:cNvPr id="5" name="Рисунок 4">
          <a:extLst>
            <a:ext uri="{FF2B5EF4-FFF2-40B4-BE49-F238E27FC236}">
              <a16:creationId xmlns:a16="http://schemas.microsoft.com/office/drawing/2014/main" id="{82A1748D-2D73-4400-B2CA-D5A20F8301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330" t="22549" r="29739" b="22113"/>
        <a:stretch/>
      </xdr:blipFill>
      <xdr:spPr>
        <a:xfrm>
          <a:off x="107950" y="12700"/>
          <a:ext cx="2279650" cy="2311501"/>
        </a:xfrm>
        <a:prstGeom prst="rect">
          <a:avLst/>
        </a:prstGeom>
      </xdr:spPr>
    </xdr:pic>
    <xdr:clientData/>
  </xdr:twoCellAnchor>
  <xdr:twoCellAnchor>
    <xdr:from>
      <xdr:col>1</xdr:col>
      <xdr:colOff>100611</xdr:colOff>
      <xdr:row>1</xdr:row>
      <xdr:rowOff>53158</xdr:rowOff>
    </xdr:from>
    <xdr:to>
      <xdr:col>4</xdr:col>
      <xdr:colOff>316955</xdr:colOff>
      <xdr:row>8</xdr:row>
      <xdr:rowOff>232277</xdr:rowOff>
    </xdr:to>
    <xdr:pic>
      <xdr:nvPicPr>
        <xdr:cNvPr id="6" name="CEAE6A8F-D77D-46F7-874B-97F0A00A5EED" descr="rada_price header.png">
          <a:extLst>
            <a:ext uri="{FF2B5EF4-FFF2-40B4-BE49-F238E27FC236}">
              <a16:creationId xmlns:a16="http://schemas.microsoft.com/office/drawing/2014/main" id="{49061A6B-8BF9-46F8-90B7-4239F7BB410B}"/>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560782" y="249101"/>
          <a:ext cx="7215859" cy="145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225778</xdr:colOff>
      <xdr:row>0</xdr:row>
      <xdr:rowOff>188325</xdr:rowOff>
    </xdr:from>
    <xdr:to>
      <xdr:col>0</xdr:col>
      <xdr:colOff>2081986</xdr:colOff>
      <xdr:row>12</xdr:row>
      <xdr:rowOff>162279</xdr:rowOff>
    </xdr:to>
    <xdr:pic>
      <xdr:nvPicPr>
        <xdr:cNvPr id="3" name="Рисунок 2">
          <a:extLst>
            <a:ext uri="{FF2B5EF4-FFF2-40B4-BE49-F238E27FC236}">
              <a16:creationId xmlns:a16="http://schemas.microsoft.com/office/drawing/2014/main" id="{B9045D8B-599B-4131-93A0-2A6BCB48F8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958" t="13919" r="28921" b="8739"/>
        <a:stretch/>
      </xdr:blipFill>
      <xdr:spPr>
        <a:xfrm>
          <a:off x="225778" y="188325"/>
          <a:ext cx="1856208" cy="2556287"/>
        </a:xfrm>
        <a:prstGeom prst="rect">
          <a:avLst/>
        </a:prstGeom>
      </xdr:spPr>
    </xdr:pic>
    <xdr:clientData/>
  </xdr:twoCellAnchor>
  <xdr:twoCellAnchor>
    <xdr:from>
      <xdr:col>0</xdr:col>
      <xdr:colOff>2102556</xdr:colOff>
      <xdr:row>0</xdr:row>
      <xdr:rowOff>0</xdr:rowOff>
    </xdr:from>
    <xdr:to>
      <xdr:col>2</xdr:col>
      <xdr:colOff>5307189</xdr:colOff>
      <xdr:row>7</xdr:row>
      <xdr:rowOff>81147</xdr:rowOff>
    </xdr:to>
    <xdr:pic>
      <xdr:nvPicPr>
        <xdr:cNvPr id="4" name="CEAE6A8F-D77D-46F7-874B-97F0A00A5EED" descr="rada_price header.png">
          <a:extLst>
            <a:ext uri="{FF2B5EF4-FFF2-40B4-BE49-F238E27FC236}">
              <a16:creationId xmlns:a16="http://schemas.microsoft.com/office/drawing/2014/main" id="{C96FC348-491C-4005-925A-BA36CB0A3951}"/>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102556" y="0"/>
          <a:ext cx="7148689" cy="1464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108857</xdr:rowOff>
    </xdr:from>
    <xdr:to>
      <xdr:col>0</xdr:col>
      <xdr:colOff>2192655</xdr:colOff>
      <xdr:row>9</xdr:row>
      <xdr:rowOff>232833</xdr:rowOff>
    </xdr:to>
    <xdr:pic>
      <xdr:nvPicPr>
        <xdr:cNvPr id="6" name="Рисунок 5">
          <a:extLst>
            <a:ext uri="{FF2B5EF4-FFF2-40B4-BE49-F238E27FC236}">
              <a16:creationId xmlns:a16="http://schemas.microsoft.com/office/drawing/2014/main" id="{782C123A-B8AF-4713-9DB5-FAC54440DD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95" t="30345" r="28571" b="28573"/>
        <a:stretch/>
      </xdr:blipFill>
      <xdr:spPr>
        <a:xfrm>
          <a:off x="0" y="503968"/>
          <a:ext cx="2192655" cy="1577421"/>
        </a:xfrm>
        <a:prstGeom prst="rect">
          <a:avLst/>
        </a:prstGeom>
      </xdr:spPr>
    </xdr:pic>
    <xdr:clientData/>
  </xdr:twoCellAnchor>
  <xdr:twoCellAnchor>
    <xdr:from>
      <xdr:col>1</xdr:col>
      <xdr:colOff>352778</xdr:colOff>
      <xdr:row>0</xdr:row>
      <xdr:rowOff>91723</xdr:rowOff>
    </xdr:from>
    <xdr:to>
      <xdr:col>4</xdr:col>
      <xdr:colOff>8467</xdr:colOff>
      <xdr:row>7</xdr:row>
      <xdr:rowOff>172870</xdr:rowOff>
    </xdr:to>
    <xdr:pic>
      <xdr:nvPicPr>
        <xdr:cNvPr id="5" name="CEAE6A8F-D77D-46F7-874B-97F0A00A5EED" descr="rada_price header.png">
          <a:extLst>
            <a:ext uri="{FF2B5EF4-FFF2-40B4-BE49-F238E27FC236}">
              <a16:creationId xmlns:a16="http://schemas.microsoft.com/office/drawing/2014/main" id="{97843D3C-B205-48DC-B822-F39C3F586434}"/>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617611" y="91723"/>
          <a:ext cx="7148689" cy="1464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97266</xdr:colOff>
      <xdr:row>11</xdr:row>
      <xdr:rowOff>140063</xdr:rowOff>
    </xdr:to>
    <xdr:pic>
      <xdr:nvPicPr>
        <xdr:cNvPr id="4" name="Рисунок 3">
          <a:extLst>
            <a:ext uri="{FF2B5EF4-FFF2-40B4-BE49-F238E27FC236}">
              <a16:creationId xmlns:a16="http://schemas.microsoft.com/office/drawing/2014/main" id="{C811F62E-E372-4353-A88D-68FF517D2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0"/>
          <a:ext cx="2321762" cy="2366010"/>
        </a:xfrm>
        <a:prstGeom prst="rect">
          <a:avLst/>
        </a:prstGeom>
      </xdr:spPr>
    </xdr:pic>
    <xdr:clientData/>
  </xdr:twoCellAnchor>
  <xdr:twoCellAnchor>
    <xdr:from>
      <xdr:col>0</xdr:col>
      <xdr:colOff>2050000</xdr:colOff>
      <xdr:row>1</xdr:row>
      <xdr:rowOff>100049</xdr:rowOff>
    </xdr:from>
    <xdr:to>
      <xdr:col>3</xdr:col>
      <xdr:colOff>1796142</xdr:colOff>
      <xdr:row>8</xdr:row>
      <xdr:rowOff>172165</xdr:rowOff>
    </xdr:to>
    <xdr:pic>
      <xdr:nvPicPr>
        <xdr:cNvPr id="5" name="CEAE6A8F-D77D-46F7-874B-97F0A00A5EED" descr="rada_price header.png">
          <a:extLst>
            <a:ext uri="{FF2B5EF4-FFF2-40B4-BE49-F238E27FC236}">
              <a16:creationId xmlns:a16="http://schemas.microsoft.com/office/drawing/2014/main" id="{DA13BFE9-084B-4ADA-B281-978030BB9EF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050000" y="285106"/>
          <a:ext cx="7137542" cy="147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1347117</xdr:colOff>
      <xdr:row>1</xdr:row>
      <xdr:rowOff>153811</xdr:rowOff>
    </xdr:from>
    <xdr:to>
      <xdr:col>4</xdr:col>
      <xdr:colOff>28575</xdr:colOff>
      <xdr:row>9</xdr:row>
      <xdr:rowOff>149022</xdr:rowOff>
    </xdr:to>
    <xdr:pic>
      <xdr:nvPicPr>
        <xdr:cNvPr id="3" name="CEAE6A8F-D77D-46F7-874B-97F0A00A5EED" descr="rada_price header.png">
          <a:extLst>
            <a:ext uri="{FF2B5EF4-FFF2-40B4-BE49-F238E27FC236}">
              <a16:creationId xmlns:a16="http://schemas.microsoft.com/office/drawing/2014/main" id="{29A3C53B-62C0-4C7B-9B69-6B5923F663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47117" y="334786"/>
          <a:ext cx="7215858" cy="1443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F6710114-D13A-4260-893B-8F6C8EA63609}"/>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E5BB5F40-8794-4E3B-9902-F26C6FAB8EE3}"/>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C16556AC-249B-4616-9193-B68C07BA8E59}"/>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1812109</xdr:colOff>
      <xdr:row>13</xdr:row>
      <xdr:rowOff>43362</xdr:rowOff>
    </xdr:to>
    <xdr:pic>
      <xdr:nvPicPr>
        <xdr:cNvPr id="6" name="Рисунок 5">
          <a:extLst>
            <a:ext uri="{FF2B5EF4-FFF2-40B4-BE49-F238E27FC236}">
              <a16:creationId xmlns:a16="http://schemas.microsoft.com/office/drawing/2014/main" id="{B560B73B-FAE5-4BE9-8002-508CB07C26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773" t="9304" r="23330" b="8432"/>
        <a:stretch/>
      </xdr:blipFill>
      <xdr:spPr>
        <a:xfrm>
          <a:off x="0" y="0"/>
          <a:ext cx="1813379" cy="2632710"/>
        </a:xfrm>
        <a:prstGeom prst="rect">
          <a:avLst/>
        </a:prstGeom>
      </xdr:spPr>
    </xdr:pic>
    <xdr:clientData/>
  </xdr:twoCellAnchor>
  <xdr:twoCellAnchor>
    <xdr:from>
      <xdr:col>0</xdr:col>
      <xdr:colOff>1843676</xdr:colOff>
      <xdr:row>1</xdr:row>
      <xdr:rowOff>161407</xdr:rowOff>
    </xdr:from>
    <xdr:to>
      <xdr:col>6</xdr:col>
      <xdr:colOff>2198914</xdr:colOff>
      <xdr:row>10</xdr:row>
      <xdr:rowOff>153074</xdr:rowOff>
    </xdr:to>
    <xdr:pic>
      <xdr:nvPicPr>
        <xdr:cNvPr id="7" name="CEAE6A8F-D77D-46F7-874B-97F0A00A5EED" descr="rada_price header.png">
          <a:extLst>
            <a:ext uri="{FF2B5EF4-FFF2-40B4-BE49-F238E27FC236}">
              <a16:creationId xmlns:a16="http://schemas.microsoft.com/office/drawing/2014/main" id="{1611DCD5-4206-4EB4-9C02-B05B4F76DA36}"/>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843676" y="346464"/>
          <a:ext cx="7975238" cy="165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Таблица4" displayName="Таблица4" ref="A12:E18" totalsRowShown="0" headerRowDxfId="46" dataDxfId="44" headerRowBorderDxfId="45" tableBorderDxfId="43">
  <autoFilter ref="A12:E18" xr:uid="{00000000-0009-0000-0100-000004000000}"/>
  <tableColumns count="5">
    <tableColumn id="1" xr3:uid="{00000000-0010-0000-0400-000001000000}" name="Серия" dataDxfId="42"/>
    <tableColumn id="2" xr3:uid="{00000000-0010-0000-0400-000002000000}" name="Артикул" dataDxfId="41"/>
    <tableColumn id="3" xr3:uid="{00000000-0010-0000-0400-000003000000}" name="Наименование " dataDxfId="40"/>
    <tableColumn id="4" xr3:uid="{00000000-0010-0000-0400-000004000000}" name="Габаритные размеры, д*г*в" dataDxfId="39"/>
    <tableColumn id="5" xr3:uid="{00000000-0010-0000-0400-000005000000}" name="RRP*,               руб. с НДС" dataDxfId="38"/>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Таблица6" displayName="Таблица6" ref="B13:D47" totalsRowShown="0" headerRowDxfId="37" dataDxfId="36">
  <autoFilter ref="B13:D47" xr:uid="{00000000-0009-0000-0100-000006000000}"/>
  <tableColumns count="3">
    <tableColumn id="2" xr3:uid="{00000000-0010-0000-0000-000002000000}" name="Артикул" dataDxfId="35"/>
    <tableColumn id="3" xr3:uid="{00000000-0010-0000-0000-000003000000}" name="Наименование " dataDxfId="34"/>
    <tableColumn id="1" xr3:uid="{00000000-0010-0000-0000-000001000000}" name="Габаритные размеры, д*г*в" dataDxfId="3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Таблица1" displayName="Таблица1" ref="A14:E338" totalsRowShown="0" headerRowDxfId="32" dataDxfId="31">
  <autoFilter ref="A14:E338" xr:uid="{00000000-0009-0000-0100-000001000000}"/>
  <tableColumns count="5">
    <tableColumn id="3" xr3:uid="{00000000-0010-0000-0100-000003000000}" name="Каркас" dataDxfId="30"/>
    <tableColumn id="6" xr3:uid="{00000000-0010-0000-0100-000006000000}" name="Артикул" dataDxfId="29"/>
    <tableColumn id="2" xr3:uid="{00000000-0010-0000-0100-000002000000}" name="Наименование " dataDxfId="28" dataCellStyle="Обычный_Стеллажи кухонные"/>
    <tableColumn id="1" xr3:uid="{00000000-0010-0000-0100-000001000000}" name="Габаритные размеры, д*г*в" dataDxfId="27"/>
    <tableColumn id="4" xr3:uid="{00000000-0010-0000-0100-000004000000}" name="RRP*,                  руб. с НДС" dataDxfId="26"/>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Таблица9" displayName="Таблица9" ref="A12:E92" totalsRowShown="0" headerRowDxfId="25" dataDxfId="23" headerRowBorderDxfId="24" tableBorderDxfId="22" totalsRowBorderDxfId="21">
  <autoFilter ref="A12:E92" xr:uid="{00000000-0009-0000-0100-000009000000}"/>
  <sortState xmlns:xlrd2="http://schemas.microsoft.com/office/spreadsheetml/2017/richdata2" ref="A13:F92">
    <sortCondition descending="1" ref="A12:A92"/>
  </sortState>
  <tableColumns count="5">
    <tableColumn id="6" xr3:uid="{00000000-0010-0000-0200-000006000000}" name="Тип полки/Количество ярусов" dataDxfId="20" dataCellStyle="Обычный_Полки настенные"/>
    <tableColumn id="7" xr3:uid="{00000000-0010-0000-0200-000007000000}" name="Артикул" dataDxfId="19" dataCellStyle="Обычный_Полки настенные"/>
    <tableColumn id="2" xr3:uid="{00000000-0010-0000-0200-000002000000}" name="Наименование " dataDxfId="18" dataCellStyle="Обычный_Полки настенные"/>
    <tableColumn id="1" xr3:uid="{00000000-0010-0000-0200-000001000000}" name="Габаритные размеры, д*г*в" dataDxfId="17" dataCellStyle="Обычный_Полки настенные"/>
    <tableColumn id="3" xr3:uid="{00000000-0010-0000-0200-000003000000}" name="RRP*,               руб. с НДС" dataDxfId="16" dataCellStyle="Финансовый"/>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Таблица64" displayName="Таблица64" ref="A13:E37" totalsRowShown="0" headerRowDxfId="15" dataDxfId="14">
  <autoFilter ref="A13:E37" xr:uid="{00000000-0009-0000-0100-000003000000}"/>
  <sortState xmlns:xlrd2="http://schemas.microsoft.com/office/spreadsheetml/2017/richdata2" ref="A14:F31">
    <sortCondition ref="C13:C31"/>
  </sortState>
  <tableColumns count="5">
    <tableColumn id="2" xr3:uid="{00000000-0010-0000-0300-000002000000}" name="Тип ёмкости" dataDxfId="13"/>
    <tableColumn id="4" xr3:uid="{00000000-0010-0000-0300-000004000000}" name="Артикул" dataDxfId="12" dataCellStyle="Обычный_Столы"/>
    <tableColumn id="3" xr3:uid="{00000000-0010-0000-0300-000003000000}" name="Наименование " dataDxfId="11"/>
    <tableColumn id="1" xr3:uid="{00000000-0010-0000-0300-000001000000}" name="Габаритные размеры, д*г*в" dataDxfId="10"/>
    <tableColumn id="5" xr3:uid="{00000000-0010-0000-0300-000005000000}" name="RRP*,               руб. с НДС" dataDxfId="9"/>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Таблица411" displayName="Таблица411" ref="A14:E20" totalsRowShown="0" headerRowDxfId="8" dataDxfId="6" headerRowBorderDxfId="7" tableBorderDxfId="5">
  <autoFilter ref="A14:E20" xr:uid="{00000000-0009-0000-0100-00000A000000}"/>
  <tableColumns count="5">
    <tableColumn id="1" xr3:uid="{00000000-0010-0000-0500-000001000000}" name="Серия" dataDxfId="4"/>
    <tableColumn id="2" xr3:uid="{00000000-0010-0000-0500-000002000000}" name="Артикул" dataDxfId="3"/>
    <tableColumn id="3" xr3:uid="{00000000-0010-0000-0500-000003000000}" name="Наименование " dataDxfId="2"/>
    <tableColumn id="4" xr3:uid="{00000000-0010-0000-0500-000004000000}" name="Габаритные размеры, д*г*в" dataDxfId="1"/>
    <tableColumn id="5" xr3:uid="{00000000-0010-0000-0500-000005000000}" name="RRP*,               руб. с НДС" dataDxfId="0"/>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G30"/>
  <sheetViews>
    <sheetView tabSelected="1" zoomScale="90" zoomScaleNormal="90" workbookViewId="0">
      <selection activeCell="J13" sqref="J13"/>
    </sheetView>
  </sheetViews>
  <sheetFormatPr defaultRowHeight="14.5" x14ac:dyDescent="0.35"/>
  <cols>
    <col min="3" max="3" width="19.453125" customWidth="1"/>
    <col min="4" max="4" width="7" customWidth="1"/>
    <col min="5" max="5" width="6.54296875" customWidth="1"/>
  </cols>
  <sheetData>
    <row r="11" spans="2:6" ht="15" thickBot="1" x14ac:dyDescent="0.4"/>
    <row r="12" spans="2:6" ht="30" customHeight="1" thickBot="1" x14ac:dyDescent="0.4">
      <c r="C12" s="83" t="s">
        <v>1555</v>
      </c>
      <c r="D12" s="92">
        <v>0</v>
      </c>
      <c r="E12" s="93" t="s">
        <v>1556</v>
      </c>
    </row>
    <row r="13" spans="2:6" ht="18.5" customHeight="1" x14ac:dyDescent="0.35">
      <c r="C13" s="134"/>
      <c r="D13" s="134"/>
      <c r="E13" s="134"/>
      <c r="F13" s="134"/>
    </row>
    <row r="14" spans="2:6" ht="33.75" customHeight="1" x14ac:dyDescent="0.55000000000000004">
      <c r="C14" s="84" t="s">
        <v>1827</v>
      </c>
    </row>
    <row r="15" spans="2:6" ht="23.5" x14ac:dyDescent="0.55000000000000004">
      <c r="B15" s="82"/>
      <c r="C15" s="123" t="s">
        <v>1828</v>
      </c>
      <c r="D15" s="123"/>
      <c r="E15" s="123"/>
      <c r="F15" s="123"/>
    </row>
    <row r="16" spans="2:6" ht="23.5" x14ac:dyDescent="0.55000000000000004">
      <c r="B16" s="82"/>
      <c r="C16" s="133"/>
      <c r="D16" s="133"/>
      <c r="E16" s="133"/>
      <c r="F16" s="133"/>
    </row>
    <row r="17" spans="2:7" ht="23.5" x14ac:dyDescent="0.55000000000000004">
      <c r="B17" s="82"/>
      <c r="C17" s="132" t="s">
        <v>1831</v>
      </c>
      <c r="D17" s="132"/>
      <c r="E17" s="132"/>
      <c r="F17" s="132"/>
    </row>
    <row r="18" spans="2:7" ht="23.5" x14ac:dyDescent="0.55000000000000004">
      <c r="B18" s="82"/>
      <c r="C18" s="124" t="s">
        <v>1832</v>
      </c>
      <c r="D18" s="124"/>
      <c r="E18" s="124"/>
      <c r="F18" s="124"/>
    </row>
    <row r="19" spans="2:7" ht="23.5" x14ac:dyDescent="0.55000000000000004">
      <c r="B19" s="82"/>
      <c r="C19" s="133"/>
      <c r="D19" s="133"/>
      <c r="E19" s="133"/>
      <c r="F19" s="133"/>
    </row>
    <row r="20" spans="2:7" ht="23.5" x14ac:dyDescent="0.55000000000000004">
      <c r="B20" s="82"/>
      <c r="C20" s="132" t="s">
        <v>1829</v>
      </c>
      <c r="D20" s="132"/>
      <c r="E20" s="132"/>
      <c r="F20" s="132"/>
    </row>
    <row r="21" spans="2:7" ht="23.5" x14ac:dyDescent="0.55000000000000004">
      <c r="B21" s="82"/>
      <c r="C21" s="123" t="s">
        <v>1551</v>
      </c>
      <c r="D21" s="123"/>
      <c r="E21" s="123"/>
      <c r="F21" s="123"/>
      <c r="G21" s="123"/>
    </row>
    <row r="22" spans="2:7" ht="23.5" x14ac:dyDescent="0.55000000000000004">
      <c r="B22" s="82"/>
      <c r="C22" s="123" t="s">
        <v>1552</v>
      </c>
      <c r="D22" s="123"/>
      <c r="E22" s="123"/>
      <c r="F22" s="123"/>
    </row>
    <row r="23" spans="2:7" ht="23.5" x14ac:dyDescent="0.55000000000000004">
      <c r="B23" s="82"/>
      <c r="C23" s="123" t="s">
        <v>1553</v>
      </c>
      <c r="D23" s="123"/>
      <c r="E23" s="123"/>
      <c r="F23" s="123"/>
    </row>
    <row r="24" spans="2:7" ht="23.5" x14ac:dyDescent="0.55000000000000004">
      <c r="B24" s="82"/>
      <c r="C24" s="123" t="s">
        <v>1554</v>
      </c>
      <c r="D24" s="123"/>
      <c r="E24" s="123"/>
      <c r="F24" s="123"/>
    </row>
    <row r="25" spans="2:7" ht="23.5" x14ac:dyDescent="0.55000000000000004">
      <c r="B25" s="82"/>
      <c r="C25" s="123" t="s">
        <v>1830</v>
      </c>
      <c r="D25" s="123"/>
      <c r="E25" s="123"/>
      <c r="F25" s="123"/>
    </row>
    <row r="26" spans="2:7" ht="23.5" x14ac:dyDescent="0.55000000000000004">
      <c r="C26" s="123" t="s">
        <v>1986</v>
      </c>
      <c r="D26" s="123"/>
      <c r="E26" s="123"/>
      <c r="F26" s="123"/>
    </row>
    <row r="28" spans="2:7" ht="23.5" x14ac:dyDescent="0.55000000000000004">
      <c r="B28" s="82"/>
      <c r="C28" s="82"/>
      <c r="D28" s="82"/>
    </row>
    <row r="30" spans="2:7" ht="21.75" customHeight="1" x14ac:dyDescent="0.55000000000000004">
      <c r="B30" s="82"/>
      <c r="C30" s="82"/>
      <c r="D30" s="82"/>
    </row>
  </sheetData>
  <mergeCells count="13">
    <mergeCell ref="C13:F13"/>
    <mergeCell ref="C25:F25"/>
    <mergeCell ref="C26:F26"/>
    <mergeCell ref="C15:F15"/>
    <mergeCell ref="C18:F18"/>
    <mergeCell ref="C21:G21"/>
    <mergeCell ref="C22:F22"/>
    <mergeCell ref="C23:F23"/>
    <mergeCell ref="C24:F24"/>
    <mergeCell ref="C17:F17"/>
    <mergeCell ref="C20:F20"/>
    <mergeCell ref="C16:F16"/>
    <mergeCell ref="C19:F19"/>
  </mergeCells>
  <hyperlinks>
    <hyperlink ref="C21" location="'Столы производственные'!R1C1" display="1. Столы производственные" xr:uid="{00000000-0004-0000-0000-000000000000}"/>
    <hyperlink ref="C22" location="'Стеллажи кухонные'!R1C1" display="2. Стеллажи кухонные" xr:uid="{00000000-0004-0000-0000-000001000000}"/>
    <hyperlink ref="C23" location="'Полки настенные'!R1C1" display="3. Полки настенные" xr:uid="{00000000-0004-0000-0000-000002000000}"/>
    <hyperlink ref="C24" location="'Ванны моечные'!R1C1" display="4. Ванны моечные" xr:uid="{00000000-0004-0000-0000-000003000000}"/>
    <hyperlink ref="C15" location="'Плиты индукционные'!R1C1" display="5. Плиты индукционные" xr:uid="{00000000-0004-0000-0000-000004000000}"/>
    <hyperlink ref="C25" location="Подставки!R1C1" display="6. Подставки" xr:uid="{00000000-0004-0000-0000-000005000000}"/>
    <hyperlink ref="C18" location="'Линии раздачи'!R1C1" display="1. Линии раздачи" xr:uid="{00000000-0004-0000-0000-000006000000}"/>
    <hyperlink ref="C26" location="'Тележки шпильки'!R1C1" display="6. Тележки-шпильки" xr:uid="{A361B055-1D54-4226-A591-C86375009F48}"/>
  </hyperlink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70" zoomScaleNormal="70" workbookViewId="0"/>
  </sheetViews>
  <sheetFormatPr defaultRowHeight="14.5" x14ac:dyDescent="0.35"/>
  <cols>
    <col min="1" max="1" width="28.54296875" customWidth="1"/>
    <col min="2" max="2" width="27.7265625" customWidth="1"/>
    <col min="3" max="3" width="73" bestFit="1" customWidth="1"/>
    <col min="4" max="4" width="15.81640625" customWidth="1"/>
    <col min="5" max="5" width="12.7265625" customWidth="1"/>
    <col min="6" max="6" width="13.7265625" customWidth="1"/>
    <col min="7" max="7" width="102.453125" customWidth="1"/>
  </cols>
  <sheetData>
    <row r="1" spans="1:7" x14ac:dyDescent="0.35">
      <c r="B1" s="91"/>
      <c r="C1" s="91"/>
      <c r="D1" s="91"/>
      <c r="E1" s="91"/>
    </row>
    <row r="2" spans="1:7" x14ac:dyDescent="0.35">
      <c r="B2" s="91"/>
      <c r="C2" s="91"/>
      <c r="D2" s="91"/>
      <c r="E2" s="91"/>
    </row>
    <row r="3" spans="1:7" x14ac:dyDescent="0.35">
      <c r="B3" s="91"/>
      <c r="C3" s="91"/>
      <c r="D3" s="91"/>
      <c r="E3" s="91"/>
    </row>
    <row r="4" spans="1:7" x14ac:dyDescent="0.35">
      <c r="B4" s="91"/>
      <c r="C4" s="91"/>
      <c r="D4" s="91"/>
      <c r="E4" s="91"/>
    </row>
    <row r="5" spans="1:7" x14ac:dyDescent="0.35">
      <c r="B5" s="91"/>
      <c r="C5" s="91"/>
      <c r="D5" s="91"/>
      <c r="E5" s="91"/>
    </row>
    <row r="6" spans="1:7" x14ac:dyDescent="0.35">
      <c r="B6" s="91"/>
      <c r="C6" s="91"/>
      <c r="D6" s="91"/>
      <c r="E6" s="91"/>
    </row>
    <row r="8" spans="1:7" x14ac:dyDescent="0.35">
      <c r="B8" s="91"/>
      <c r="C8" s="91"/>
      <c r="D8" s="91"/>
      <c r="E8" s="91"/>
    </row>
    <row r="9" spans="1:7" ht="21" x14ac:dyDescent="0.5">
      <c r="B9" s="125" t="s">
        <v>1380</v>
      </c>
      <c r="C9" s="125"/>
      <c r="D9" s="25"/>
      <c r="E9" s="25"/>
    </row>
    <row r="12" spans="1:7" ht="31" x14ac:dyDescent="0.35">
      <c r="A12" s="74" t="s">
        <v>1377</v>
      </c>
      <c r="B12" s="64" t="s">
        <v>4</v>
      </c>
      <c r="C12" s="64" t="s">
        <v>235</v>
      </c>
      <c r="D12" s="64" t="s">
        <v>361</v>
      </c>
      <c r="E12" s="64" t="s">
        <v>363</v>
      </c>
      <c r="F12" s="66" t="str">
        <f>CONCATENATE("Цена с учетом скидки ", Содержание!D12,Содержание!E12)</f>
        <v>Цена с учетом скидки 0%</v>
      </c>
      <c r="G12" s="64" t="s">
        <v>680</v>
      </c>
    </row>
    <row r="13" spans="1:7" ht="62" x14ac:dyDescent="0.35">
      <c r="A13" s="40" t="s">
        <v>1379</v>
      </c>
      <c r="B13" s="41" t="s">
        <v>1359</v>
      </c>
      <c r="C13" s="43" t="s">
        <v>1365</v>
      </c>
      <c r="D13" s="40" t="s">
        <v>1371</v>
      </c>
      <c r="E13" s="10">
        <v>69900</v>
      </c>
      <c r="F13" s="75">
        <f>(1-Содержание!$D$12/100)*Таблица4[[#This Row],[RRP*,               руб. с НДС]]</f>
        <v>69900</v>
      </c>
      <c r="G13" s="42" t="s">
        <v>1539</v>
      </c>
    </row>
    <row r="14" spans="1:7" ht="62" x14ac:dyDescent="0.35">
      <c r="A14" s="40" t="s">
        <v>1379</v>
      </c>
      <c r="B14" s="41" t="s">
        <v>1360</v>
      </c>
      <c r="C14" s="43" t="s">
        <v>1366</v>
      </c>
      <c r="D14" s="40" t="s">
        <v>1372</v>
      </c>
      <c r="E14" s="10">
        <v>121040</v>
      </c>
      <c r="F14" s="75">
        <f>(1-Содержание!$D$12/100)*Таблица4[[#This Row],[RRP*,               руб. с НДС]]</f>
        <v>121040</v>
      </c>
      <c r="G14" s="42" t="s">
        <v>1540</v>
      </c>
    </row>
    <row r="15" spans="1:7" ht="62" x14ac:dyDescent="0.35">
      <c r="A15" s="40" t="s">
        <v>1379</v>
      </c>
      <c r="B15" s="41" t="s">
        <v>1361</v>
      </c>
      <c r="C15" s="43" t="s">
        <v>1367</v>
      </c>
      <c r="D15" s="40" t="s">
        <v>1373</v>
      </c>
      <c r="E15" s="10">
        <v>173950</v>
      </c>
      <c r="F15" s="75">
        <f>(1-Содержание!$D$12/100)*Таблица4[[#This Row],[RRP*,               руб. с НДС]]</f>
        <v>173950</v>
      </c>
      <c r="G15" s="42" t="s">
        <v>1541</v>
      </c>
    </row>
    <row r="16" spans="1:7" ht="62" x14ac:dyDescent="0.35">
      <c r="A16" s="40" t="s">
        <v>1378</v>
      </c>
      <c r="B16" s="41" t="s">
        <v>1362</v>
      </c>
      <c r="C16" s="43" t="s">
        <v>1368</v>
      </c>
      <c r="D16" s="40" t="s">
        <v>1374</v>
      </c>
      <c r="E16" s="10">
        <v>72500</v>
      </c>
      <c r="F16" s="75">
        <f>(1-Содержание!$D$12/100)*Таблица4[[#This Row],[RRP*,               руб. с НДС]]</f>
        <v>72500</v>
      </c>
      <c r="G16" s="42" t="s">
        <v>1542</v>
      </c>
    </row>
    <row r="17" spans="1:7" ht="62" x14ac:dyDescent="0.35">
      <c r="A17" s="40" t="s">
        <v>1378</v>
      </c>
      <c r="B17" s="41" t="s">
        <v>1363</v>
      </c>
      <c r="C17" s="43" t="s">
        <v>1369</v>
      </c>
      <c r="D17" s="40" t="s">
        <v>1375</v>
      </c>
      <c r="E17" s="10">
        <v>123500</v>
      </c>
      <c r="F17" s="75">
        <f>(1-Содержание!$D$12/100)*Таблица4[[#This Row],[RRP*,               руб. с НДС]]</f>
        <v>123500</v>
      </c>
      <c r="G17" s="42" t="s">
        <v>1543</v>
      </c>
    </row>
    <row r="18" spans="1:7" ht="62" x14ac:dyDescent="0.35">
      <c r="A18" s="40" t="s">
        <v>1378</v>
      </c>
      <c r="B18" s="41" t="s">
        <v>1364</v>
      </c>
      <c r="C18" s="43" t="s">
        <v>1370</v>
      </c>
      <c r="D18" s="40" t="s">
        <v>1376</v>
      </c>
      <c r="E18" s="10">
        <v>174860</v>
      </c>
      <c r="F18" s="75">
        <f>(1-Содержание!$D$12/100)*Таблица4[[#This Row],[RRP*,               руб. с НДС]]</f>
        <v>174860</v>
      </c>
      <c r="G18" s="42" t="s">
        <v>1544</v>
      </c>
    </row>
  </sheetData>
  <autoFilter ref="F12:G18" xr:uid="{00000000-0009-0000-0000-000005000000}"/>
  <mergeCells count="1">
    <mergeCell ref="B9:C9"/>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8900-515D-4640-A604-31E5B9D0E545}">
  <dimension ref="A11:F40"/>
  <sheetViews>
    <sheetView zoomScale="70" zoomScaleNormal="70" workbookViewId="0"/>
  </sheetViews>
  <sheetFormatPr defaultRowHeight="14.5" x14ac:dyDescent="0.35"/>
  <cols>
    <col min="1" max="1" width="14.453125" style="85" customWidth="1"/>
    <col min="2" max="2" width="34.81640625" style="85" customWidth="1"/>
    <col min="3" max="3" width="27.54296875" style="85" customWidth="1"/>
    <col min="4" max="4" width="9.81640625" style="85" customWidth="1"/>
    <col min="5" max="5" width="13.90625" style="85" customWidth="1"/>
    <col min="6" max="6" width="93.90625" style="85" customWidth="1"/>
    <col min="7" max="7" width="22.08984375" style="85" customWidth="1"/>
    <col min="8" max="16384" width="8.7265625" style="85"/>
  </cols>
  <sheetData>
    <row r="11" spans="1:6" ht="21" x14ac:dyDescent="0.5">
      <c r="C11" s="125" t="s">
        <v>1831</v>
      </c>
      <c r="D11" s="125"/>
      <c r="E11" s="125"/>
      <c r="F11" s="125"/>
    </row>
    <row r="12" spans="1:6" ht="65" customHeight="1" x14ac:dyDescent="0.35"/>
    <row r="13" spans="1:6" ht="29" x14ac:dyDescent="0.35">
      <c r="A13" s="98" t="s">
        <v>4</v>
      </c>
      <c r="B13" s="98" t="s">
        <v>1770</v>
      </c>
      <c r="C13" s="98" t="s">
        <v>1833</v>
      </c>
      <c r="D13" s="98" t="s">
        <v>1862</v>
      </c>
      <c r="E13" s="98" t="str">
        <f>CONCATENATE("Цена с учётом скидки ",Содержание!D12,"%")</f>
        <v>Цена с учётом скидки 0%</v>
      </c>
      <c r="F13" s="99" t="s">
        <v>680</v>
      </c>
    </row>
    <row r="14" spans="1:6" ht="46.5" x14ac:dyDescent="0.35">
      <c r="A14" s="100" t="s">
        <v>1834</v>
      </c>
      <c r="B14" s="101" t="s">
        <v>1771</v>
      </c>
      <c r="C14" s="102" t="s">
        <v>1835</v>
      </c>
      <c r="D14" s="108">
        <v>37900</v>
      </c>
      <c r="E14" s="109">
        <f>D14-(D14*Содержание!D12%)</f>
        <v>37900</v>
      </c>
      <c r="F14" s="103" t="s">
        <v>1772</v>
      </c>
    </row>
    <row r="15" spans="1:6" ht="31" x14ac:dyDescent="0.35">
      <c r="A15" s="104" t="s">
        <v>1836</v>
      </c>
      <c r="B15" s="105" t="s">
        <v>1773</v>
      </c>
      <c r="C15" s="106" t="s">
        <v>1837</v>
      </c>
      <c r="D15" s="109">
        <v>85599</v>
      </c>
      <c r="E15" s="109">
        <f>D15-(D15*Содержание!D12%)</f>
        <v>85599</v>
      </c>
      <c r="F15" s="107" t="s">
        <v>1774</v>
      </c>
    </row>
    <row r="16" spans="1:6" ht="31" x14ac:dyDescent="0.35">
      <c r="A16" s="104" t="s">
        <v>1775</v>
      </c>
      <c r="B16" s="105" t="s">
        <v>1776</v>
      </c>
      <c r="C16" s="106" t="s">
        <v>1838</v>
      </c>
      <c r="D16" s="109">
        <v>96950</v>
      </c>
      <c r="E16" s="109">
        <f>D16-(D16*Содержание!D12%)</f>
        <v>96950</v>
      </c>
      <c r="F16" s="107" t="s">
        <v>1777</v>
      </c>
    </row>
    <row r="17" spans="1:6" ht="31" x14ac:dyDescent="0.35">
      <c r="A17" s="104" t="s">
        <v>1839</v>
      </c>
      <c r="B17" s="105" t="s">
        <v>1778</v>
      </c>
      <c r="C17" s="106" t="s">
        <v>1837</v>
      </c>
      <c r="D17" s="109">
        <v>82360</v>
      </c>
      <c r="E17" s="109">
        <f>D17-(D17*Содержание!D12%)</f>
        <v>82360</v>
      </c>
      <c r="F17" s="107" t="s">
        <v>1779</v>
      </c>
    </row>
    <row r="18" spans="1:6" ht="31" x14ac:dyDescent="0.35">
      <c r="A18" s="104" t="s">
        <v>1780</v>
      </c>
      <c r="B18" s="105" t="s">
        <v>1781</v>
      </c>
      <c r="C18" s="106" t="s">
        <v>1838</v>
      </c>
      <c r="D18" s="109">
        <v>97870</v>
      </c>
      <c r="E18" s="109">
        <f>D18-(D18*Содержание!D12%)</f>
        <v>97870</v>
      </c>
      <c r="F18" s="107" t="s">
        <v>1782</v>
      </c>
    </row>
    <row r="19" spans="1:6" ht="31" x14ac:dyDescent="0.35">
      <c r="A19" s="104" t="s">
        <v>1840</v>
      </c>
      <c r="B19" s="105" t="s">
        <v>1783</v>
      </c>
      <c r="C19" s="106" t="s">
        <v>1837</v>
      </c>
      <c r="D19" s="109">
        <v>68714</v>
      </c>
      <c r="E19" s="109">
        <f>D19-(D19*Содержание!D12%)</f>
        <v>68714</v>
      </c>
      <c r="F19" s="107" t="s">
        <v>1784</v>
      </c>
    </row>
    <row r="20" spans="1:6" ht="31" x14ac:dyDescent="0.35">
      <c r="A20" s="104" t="s">
        <v>1785</v>
      </c>
      <c r="B20" s="105" t="s">
        <v>1786</v>
      </c>
      <c r="C20" s="106" t="s">
        <v>1838</v>
      </c>
      <c r="D20" s="109">
        <v>72654</v>
      </c>
      <c r="E20" s="109">
        <f>D20-(D20*Содержание!D12%)</f>
        <v>72654</v>
      </c>
      <c r="F20" s="107" t="s">
        <v>1787</v>
      </c>
    </row>
    <row r="21" spans="1:6" ht="31" x14ac:dyDescent="0.35">
      <c r="A21" s="104" t="s">
        <v>1841</v>
      </c>
      <c r="B21" s="105" t="s">
        <v>1788</v>
      </c>
      <c r="C21" s="106" t="s">
        <v>1837</v>
      </c>
      <c r="D21" s="109">
        <v>125990</v>
      </c>
      <c r="E21" s="109">
        <f>D21-(D21*Содержание!D12%)</f>
        <v>125990</v>
      </c>
      <c r="F21" s="107" t="s">
        <v>1842</v>
      </c>
    </row>
    <row r="22" spans="1:6" ht="31" x14ac:dyDescent="0.35">
      <c r="A22" s="104" t="s">
        <v>1789</v>
      </c>
      <c r="B22" s="105" t="s">
        <v>1790</v>
      </c>
      <c r="C22" s="106" t="s">
        <v>1838</v>
      </c>
      <c r="D22" s="109">
        <v>150990</v>
      </c>
      <c r="E22" s="109">
        <f>D22-(D22*Содержание!D12%)</f>
        <v>150990</v>
      </c>
      <c r="F22" s="107" t="s">
        <v>1843</v>
      </c>
    </row>
    <row r="23" spans="1:6" ht="46.5" x14ac:dyDescent="0.35">
      <c r="A23" s="104" t="s">
        <v>1844</v>
      </c>
      <c r="B23" s="105" t="s">
        <v>1791</v>
      </c>
      <c r="C23" s="106" t="s">
        <v>1845</v>
      </c>
      <c r="D23" s="109">
        <v>209780</v>
      </c>
      <c r="E23" s="109">
        <f>D23-(D23*Содержание!D12%)</f>
        <v>209780</v>
      </c>
      <c r="F23" s="86" t="s">
        <v>1792</v>
      </c>
    </row>
    <row r="24" spans="1:6" ht="31" x14ac:dyDescent="0.35">
      <c r="A24" s="104" t="s">
        <v>1793</v>
      </c>
      <c r="B24" s="105" t="s">
        <v>1794</v>
      </c>
      <c r="C24" s="106" t="s">
        <v>1846</v>
      </c>
      <c r="D24" s="109">
        <v>33670</v>
      </c>
      <c r="E24" s="109">
        <f>D24-(D24*Содержание!D12%)</f>
        <v>33670</v>
      </c>
      <c r="F24" s="107" t="s">
        <v>1795</v>
      </c>
    </row>
    <row r="25" spans="1:6" ht="31" x14ac:dyDescent="0.35">
      <c r="A25" s="104" t="s">
        <v>1796</v>
      </c>
      <c r="B25" s="105" t="s">
        <v>1797</v>
      </c>
      <c r="C25" s="106" t="s">
        <v>1847</v>
      </c>
      <c r="D25" s="109">
        <v>38815</v>
      </c>
      <c r="E25" s="109">
        <f>D25-(D25*Содержание!D12%)</f>
        <v>38815</v>
      </c>
      <c r="F25" s="107" t="s">
        <v>1795</v>
      </c>
    </row>
    <row r="26" spans="1:6" ht="31" x14ac:dyDescent="0.35">
      <c r="A26" s="104" t="s">
        <v>1798</v>
      </c>
      <c r="B26" s="105" t="s">
        <v>1799</v>
      </c>
      <c r="C26" s="106" t="s">
        <v>1848</v>
      </c>
      <c r="D26" s="109">
        <v>39967</v>
      </c>
      <c r="E26" s="109">
        <f>D26-(D26*Содержание!D12%)</f>
        <v>39967</v>
      </c>
      <c r="F26" s="107" t="s">
        <v>1795</v>
      </c>
    </row>
    <row r="27" spans="1:6" ht="31" x14ac:dyDescent="0.35">
      <c r="A27" s="104" t="s">
        <v>1800</v>
      </c>
      <c r="B27" s="105" t="s">
        <v>1801</v>
      </c>
      <c r="C27" s="106" t="s">
        <v>1849</v>
      </c>
      <c r="D27" s="109">
        <v>42664</v>
      </c>
      <c r="E27" s="109">
        <f>D27-(D27*Содержание!D12%)</f>
        <v>42664</v>
      </c>
      <c r="F27" s="107" t="s">
        <v>1795</v>
      </c>
    </row>
    <row r="28" spans="1:6" ht="31" x14ac:dyDescent="0.35">
      <c r="A28" s="104" t="s">
        <v>1802</v>
      </c>
      <c r="B28" s="105" t="s">
        <v>1803</v>
      </c>
      <c r="C28" s="106" t="s">
        <v>1850</v>
      </c>
      <c r="D28" s="109">
        <v>56464.200000000004</v>
      </c>
      <c r="E28" s="109">
        <f>D28-(D28*Содержание!D12%)</f>
        <v>56464.200000000004</v>
      </c>
      <c r="F28" s="107" t="s">
        <v>1795</v>
      </c>
    </row>
    <row r="29" spans="1:6" ht="31" x14ac:dyDescent="0.35">
      <c r="A29" s="104" t="s">
        <v>1804</v>
      </c>
      <c r="B29" s="105" t="s">
        <v>1805</v>
      </c>
      <c r="C29" s="106" t="s">
        <v>1851</v>
      </c>
      <c r="D29" s="109">
        <v>67651</v>
      </c>
      <c r="E29" s="109">
        <f>D29-(D29*Содержание!D12%)</f>
        <v>67651</v>
      </c>
      <c r="F29" s="107" t="s">
        <v>1795</v>
      </c>
    </row>
    <row r="30" spans="1:6" ht="31" x14ac:dyDescent="0.35">
      <c r="A30" s="104" t="s">
        <v>1806</v>
      </c>
      <c r="B30" s="105" t="s">
        <v>1807</v>
      </c>
      <c r="C30" s="106" t="s">
        <v>1852</v>
      </c>
      <c r="D30" s="109">
        <v>60944.4</v>
      </c>
      <c r="E30" s="109">
        <f>D30-(D30*Содержание!D12%)</f>
        <v>60944.4</v>
      </c>
      <c r="F30" s="107" t="s">
        <v>1795</v>
      </c>
    </row>
    <row r="31" spans="1:6" ht="31" x14ac:dyDescent="0.35">
      <c r="A31" s="104" t="s">
        <v>1808</v>
      </c>
      <c r="B31" s="105" t="s">
        <v>1809</v>
      </c>
      <c r="C31" s="106" t="s">
        <v>1853</v>
      </c>
      <c r="D31" s="109">
        <v>62610.3</v>
      </c>
      <c r="E31" s="109">
        <f>D31-(D31*Содержание!D12%)</f>
        <v>62610.3</v>
      </c>
      <c r="F31" s="107" t="s">
        <v>1795</v>
      </c>
    </row>
    <row r="32" spans="1:6" ht="31" x14ac:dyDescent="0.35">
      <c r="A32" s="104" t="s">
        <v>1810</v>
      </c>
      <c r="B32" s="105" t="s">
        <v>1811</v>
      </c>
      <c r="C32" s="106" t="s">
        <v>1854</v>
      </c>
      <c r="D32" s="109">
        <v>68793.3</v>
      </c>
      <c r="E32" s="109">
        <f>D32-(D32*Содержание!D12%)</f>
        <v>68793.3</v>
      </c>
      <c r="F32" s="107" t="s">
        <v>1795</v>
      </c>
    </row>
    <row r="33" spans="1:6" ht="31" x14ac:dyDescent="0.35">
      <c r="A33" s="104" t="s">
        <v>1812</v>
      </c>
      <c r="B33" s="105" t="s">
        <v>1813</v>
      </c>
      <c r="C33" s="106" t="s">
        <v>1838</v>
      </c>
      <c r="D33" s="109">
        <v>70478.100000000006</v>
      </c>
      <c r="E33" s="109">
        <f>D33-(D33*Содержание!D12%)</f>
        <v>70478.100000000006</v>
      </c>
      <c r="F33" s="107" t="s">
        <v>1795</v>
      </c>
    </row>
    <row r="34" spans="1:6" ht="31" x14ac:dyDescent="0.35">
      <c r="A34" s="104" t="s">
        <v>1814</v>
      </c>
      <c r="B34" s="105" t="s">
        <v>1815</v>
      </c>
      <c r="C34" s="106" t="s">
        <v>1855</v>
      </c>
      <c r="D34" s="109">
        <v>71968.5</v>
      </c>
      <c r="E34" s="109">
        <f>D34-(D34*Содержание!D12%)</f>
        <v>71968.5</v>
      </c>
      <c r="F34" s="107" t="s">
        <v>1795</v>
      </c>
    </row>
    <row r="35" spans="1:6" ht="31" x14ac:dyDescent="0.35">
      <c r="A35" s="104" t="s">
        <v>1816</v>
      </c>
      <c r="B35" s="105" t="s">
        <v>1817</v>
      </c>
      <c r="C35" s="106" t="s">
        <v>1856</v>
      </c>
      <c r="D35" s="109">
        <v>73809.900000000009</v>
      </c>
      <c r="E35" s="109">
        <f>D35-(D35*Содержание!D12%)</f>
        <v>73809.900000000009</v>
      </c>
      <c r="F35" s="107" t="s">
        <v>1795</v>
      </c>
    </row>
    <row r="36" spans="1:6" ht="31" x14ac:dyDescent="0.35">
      <c r="A36" s="104" t="s">
        <v>1818</v>
      </c>
      <c r="B36" s="105" t="s">
        <v>1819</v>
      </c>
      <c r="C36" s="106" t="s">
        <v>1857</v>
      </c>
      <c r="D36" s="109">
        <v>75793.5</v>
      </c>
      <c r="E36" s="109">
        <f>D36-(D36*Содержание!D12%)</f>
        <v>75793.5</v>
      </c>
      <c r="F36" s="107" t="s">
        <v>1795</v>
      </c>
    </row>
    <row r="37" spans="1:6" ht="31" x14ac:dyDescent="0.35">
      <c r="A37" s="104" t="s">
        <v>1820</v>
      </c>
      <c r="B37" s="105" t="s">
        <v>1821</v>
      </c>
      <c r="C37" s="106" t="s">
        <v>1858</v>
      </c>
      <c r="D37" s="109">
        <v>77670</v>
      </c>
      <c r="E37" s="109">
        <f>D37-(D37*Содержание!D12%)</f>
        <v>77670</v>
      </c>
      <c r="F37" s="107" t="s">
        <v>1795</v>
      </c>
    </row>
    <row r="38" spans="1:6" ht="31" x14ac:dyDescent="0.35">
      <c r="A38" s="104" t="s">
        <v>1822</v>
      </c>
      <c r="B38" s="105" t="s">
        <v>1823</v>
      </c>
      <c r="C38" s="106" t="s">
        <v>1859</v>
      </c>
      <c r="D38" s="109">
        <v>85678</v>
      </c>
      <c r="E38" s="109">
        <f>D38-(D38*Содержание!D11%)</f>
        <v>85678</v>
      </c>
      <c r="F38" s="107" t="s">
        <v>1795</v>
      </c>
    </row>
    <row r="39" spans="1:6" ht="31" x14ac:dyDescent="0.35">
      <c r="A39" s="104" t="s">
        <v>1860</v>
      </c>
      <c r="B39" s="105" t="s">
        <v>1824</v>
      </c>
      <c r="C39" s="106" t="s">
        <v>1837</v>
      </c>
      <c r="D39" s="109">
        <v>142670</v>
      </c>
      <c r="E39" s="109">
        <f>D39-(D39*Содержание!D11%)</f>
        <v>142670</v>
      </c>
      <c r="F39" s="107" t="s">
        <v>1795</v>
      </c>
    </row>
    <row r="40" spans="1:6" ht="31" x14ac:dyDescent="0.35">
      <c r="A40" s="104" t="s">
        <v>1861</v>
      </c>
      <c r="B40" s="105" t="s">
        <v>1825</v>
      </c>
      <c r="C40" s="106" t="s">
        <v>1837</v>
      </c>
      <c r="D40" s="109">
        <v>51200</v>
      </c>
      <c r="E40" s="109">
        <f>D40-(D40*Содержание!D11%)</f>
        <v>51200</v>
      </c>
      <c r="F40" s="107" t="s">
        <v>1826</v>
      </c>
    </row>
  </sheetData>
  <autoFilter ref="A13:F13" xr:uid="{3DBE8900-515D-4640-A604-31E5B9D0E545}"/>
  <mergeCells count="1">
    <mergeCell ref="C11:F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M153"/>
  <sheetViews>
    <sheetView zoomScale="70" zoomScaleNormal="70" workbookViewId="0">
      <selection sqref="A1:A12"/>
    </sheetView>
  </sheetViews>
  <sheetFormatPr defaultRowHeight="15.5" x14ac:dyDescent="0.35"/>
  <cols>
    <col min="1" max="1" width="35.26953125" style="111" customWidth="1"/>
    <col min="2" max="2" width="20.26953125" style="117" customWidth="1"/>
    <col min="3" max="3" width="60.1796875" style="117" customWidth="1"/>
    <col min="4" max="4" width="19.81640625" style="117" customWidth="1"/>
    <col min="5" max="5" width="16" style="111" customWidth="1"/>
    <col min="6" max="6" width="17.54296875" style="118" customWidth="1"/>
    <col min="7" max="7" width="101.1796875" style="111" customWidth="1"/>
    <col min="8" max="16384" width="8.7265625" style="111"/>
  </cols>
  <sheetData>
    <row r="1" spans="1:13" x14ac:dyDescent="0.35">
      <c r="A1" s="127"/>
      <c r="B1" s="22"/>
    </row>
    <row r="2" spans="1:13" x14ac:dyDescent="0.35">
      <c r="A2" s="127"/>
      <c r="B2" s="22"/>
      <c r="C2" s="22"/>
      <c r="D2" s="22"/>
    </row>
    <row r="3" spans="1:13" x14ac:dyDescent="0.35">
      <c r="A3" s="127"/>
      <c r="B3" s="22"/>
      <c r="C3" s="22"/>
      <c r="D3" s="22"/>
    </row>
    <row r="4" spans="1:13" x14ac:dyDescent="0.35">
      <c r="A4" s="127"/>
      <c r="B4" s="22"/>
      <c r="C4" s="22"/>
      <c r="D4" s="22"/>
    </row>
    <row r="5" spans="1:13" x14ac:dyDescent="0.35">
      <c r="A5" s="127"/>
      <c r="B5" s="22"/>
      <c r="C5" s="22"/>
      <c r="D5" s="22"/>
    </row>
    <row r="6" spans="1:13" x14ac:dyDescent="0.35">
      <c r="A6" s="127"/>
      <c r="B6" s="22"/>
      <c r="C6" s="22"/>
      <c r="D6" s="22"/>
    </row>
    <row r="7" spans="1:13" x14ac:dyDescent="0.35">
      <c r="A7" s="127"/>
      <c r="B7" s="22"/>
      <c r="C7" s="22"/>
      <c r="D7" s="22"/>
    </row>
    <row r="8" spans="1:13" ht="8.25" customHeight="1" x14ac:dyDescent="0.35">
      <c r="A8" s="127"/>
      <c r="B8" s="22"/>
      <c r="C8" s="22"/>
      <c r="D8" s="22"/>
    </row>
    <row r="9" spans="1:13" x14ac:dyDescent="0.35">
      <c r="A9" s="127"/>
      <c r="F9" s="115"/>
    </row>
    <row r="10" spans="1:13" ht="15.75" customHeight="1" x14ac:dyDescent="0.35">
      <c r="A10" s="127"/>
      <c r="B10" s="126" t="s">
        <v>239</v>
      </c>
      <c r="C10" s="126"/>
      <c r="D10" s="126"/>
      <c r="E10" s="126"/>
      <c r="F10" s="115"/>
    </row>
    <row r="11" spans="1:13" ht="15.75" customHeight="1" x14ac:dyDescent="0.35">
      <c r="A11" s="127"/>
      <c r="B11" s="19"/>
      <c r="C11" s="19"/>
      <c r="D11" s="19"/>
      <c r="E11" s="19"/>
      <c r="F11" s="115"/>
    </row>
    <row r="12" spans="1:13" x14ac:dyDescent="0.35">
      <c r="A12" s="127"/>
      <c r="B12" s="119"/>
      <c r="D12" s="21" t="s">
        <v>236</v>
      </c>
      <c r="E12" s="110">
        <v>45904</v>
      </c>
      <c r="F12" s="116"/>
    </row>
    <row r="13" spans="1:13" ht="52.5" customHeight="1" x14ac:dyDescent="0.35">
      <c r="A13" s="32" t="s">
        <v>1273</v>
      </c>
      <c r="B13" s="6" t="s">
        <v>4</v>
      </c>
      <c r="C13" s="56" t="s">
        <v>235</v>
      </c>
      <c r="D13" s="56" t="s">
        <v>361</v>
      </c>
      <c r="E13" s="57" t="s">
        <v>363</v>
      </c>
      <c r="F13" s="60" t="str">
        <f>CONCATENATE("Цена с учетом скидки ",Содержание!D12,Содержание!E12)</f>
        <v>Цена с учетом скидки 0%</v>
      </c>
      <c r="G13" s="58" t="s">
        <v>680</v>
      </c>
    </row>
    <row r="14" spans="1:13" ht="108.5" x14ac:dyDescent="0.35">
      <c r="A14" s="86" t="s">
        <v>1269</v>
      </c>
      <c r="B14" s="26" t="s">
        <v>193</v>
      </c>
      <c r="C14" s="120" t="s">
        <v>552</v>
      </c>
      <c r="D14" s="26" t="s">
        <v>586</v>
      </c>
      <c r="E14" s="54">
        <v>11079</v>
      </c>
      <c r="F14" s="27">
        <f>(1-Содержание!D$12/100)*E14</f>
        <v>11079</v>
      </c>
      <c r="G14" s="121" t="s">
        <v>1133</v>
      </c>
      <c r="H14" s="122"/>
      <c r="I14" s="122"/>
      <c r="J14" s="122"/>
      <c r="K14" s="122"/>
      <c r="L14" s="122"/>
      <c r="M14" s="122"/>
    </row>
    <row r="15" spans="1:13" ht="108.5" x14ac:dyDescent="0.35">
      <c r="A15" s="86" t="s">
        <v>1269</v>
      </c>
      <c r="B15" s="26" t="s">
        <v>194</v>
      </c>
      <c r="C15" s="120" t="s">
        <v>553</v>
      </c>
      <c r="D15" s="26" t="s">
        <v>587</v>
      </c>
      <c r="E15" s="54">
        <v>12204.6</v>
      </c>
      <c r="F15" s="27">
        <f>(1-Содержание!D$12/100)*E15</f>
        <v>12204.6</v>
      </c>
      <c r="G15" s="121" t="s">
        <v>1134</v>
      </c>
    </row>
    <row r="16" spans="1:13" ht="108.5" x14ac:dyDescent="0.35">
      <c r="A16" s="86" t="s">
        <v>1269</v>
      </c>
      <c r="B16" s="26" t="s">
        <v>195</v>
      </c>
      <c r="C16" s="120" t="s">
        <v>554</v>
      </c>
      <c r="D16" s="26" t="s">
        <v>588</v>
      </c>
      <c r="E16" s="54">
        <v>11321.400000000001</v>
      </c>
      <c r="F16" s="27">
        <f>(1-Содержание!D$12/100)*E16</f>
        <v>11321.400000000001</v>
      </c>
      <c r="G16" s="121" t="s">
        <v>1135</v>
      </c>
    </row>
    <row r="17" spans="1:7" ht="108.5" x14ac:dyDescent="0.35">
      <c r="A17" s="86" t="s">
        <v>1269</v>
      </c>
      <c r="B17" s="26" t="s">
        <v>196</v>
      </c>
      <c r="C17" s="120" t="s">
        <v>555</v>
      </c>
      <c r="D17" s="26" t="s">
        <v>589</v>
      </c>
      <c r="E17" s="54">
        <v>12465.400000000001</v>
      </c>
      <c r="F17" s="27">
        <f>(1-Содержание!D$12/100)*E17</f>
        <v>12465.400000000001</v>
      </c>
      <c r="G17" s="121" t="s">
        <v>1136</v>
      </c>
    </row>
    <row r="18" spans="1:7" ht="108.5" x14ac:dyDescent="0.35">
      <c r="A18" s="86" t="s">
        <v>1269</v>
      </c>
      <c r="B18" s="26" t="s">
        <v>197</v>
      </c>
      <c r="C18" s="120" t="s">
        <v>556</v>
      </c>
      <c r="D18" s="26" t="s">
        <v>504</v>
      </c>
      <c r="E18" s="54">
        <v>11567</v>
      </c>
      <c r="F18" s="27">
        <f>(1-Содержание!D$12/100)*E18</f>
        <v>11567</v>
      </c>
      <c r="G18" s="121" t="s">
        <v>1137</v>
      </c>
    </row>
    <row r="19" spans="1:7" ht="108.5" x14ac:dyDescent="0.35">
      <c r="A19" s="86" t="s">
        <v>1269</v>
      </c>
      <c r="B19" s="26" t="s">
        <v>198</v>
      </c>
      <c r="C19" s="120" t="s">
        <v>557</v>
      </c>
      <c r="D19" s="26" t="s">
        <v>505</v>
      </c>
      <c r="E19" s="54">
        <v>12724.6</v>
      </c>
      <c r="F19" s="27">
        <f>(1-Содержание!D$12/100)*E19</f>
        <v>12724.6</v>
      </c>
      <c r="G19" s="121" t="s">
        <v>1138</v>
      </c>
    </row>
    <row r="20" spans="1:7" ht="108.5" x14ac:dyDescent="0.35">
      <c r="A20" s="86" t="s">
        <v>1269</v>
      </c>
      <c r="B20" s="26" t="s">
        <v>199</v>
      </c>
      <c r="C20" s="120" t="s">
        <v>558</v>
      </c>
      <c r="D20" s="26" t="s">
        <v>506</v>
      </c>
      <c r="E20" s="54">
        <v>12981.400000000001</v>
      </c>
      <c r="F20" s="27">
        <f>(1-Содержание!D$12/100)*E20</f>
        <v>12981.400000000001</v>
      </c>
      <c r="G20" s="121" t="s">
        <v>1139</v>
      </c>
    </row>
    <row r="21" spans="1:7" ht="108.5" x14ac:dyDescent="0.35">
      <c r="A21" s="86" t="s">
        <v>1269</v>
      </c>
      <c r="B21" s="26" t="s">
        <v>200</v>
      </c>
      <c r="C21" s="120" t="s">
        <v>559</v>
      </c>
      <c r="D21" s="26" t="s">
        <v>507</v>
      </c>
      <c r="E21" s="54">
        <v>14012.6</v>
      </c>
      <c r="F21" s="27">
        <f>(1-Содержание!D$12/100)*E21</f>
        <v>14012.6</v>
      </c>
      <c r="G21" s="121" t="s">
        <v>1140</v>
      </c>
    </row>
    <row r="22" spans="1:7" ht="108.5" x14ac:dyDescent="0.35">
      <c r="A22" s="86" t="s">
        <v>1269</v>
      </c>
      <c r="B22" s="26" t="s">
        <v>201</v>
      </c>
      <c r="C22" s="120" t="s">
        <v>560</v>
      </c>
      <c r="D22" s="26" t="s">
        <v>508</v>
      </c>
      <c r="E22" s="54">
        <v>14016.6</v>
      </c>
      <c r="F22" s="27">
        <f>(1-Содержание!D$12/100)*E22</f>
        <v>14016.6</v>
      </c>
      <c r="G22" s="121" t="s">
        <v>1141</v>
      </c>
    </row>
    <row r="23" spans="1:7" ht="108.5" x14ac:dyDescent="0.35">
      <c r="A23" s="86" t="s">
        <v>1269</v>
      </c>
      <c r="B23" s="26" t="s">
        <v>202</v>
      </c>
      <c r="C23" s="120" t="s">
        <v>561</v>
      </c>
      <c r="D23" s="26" t="s">
        <v>509</v>
      </c>
      <c r="E23" s="54">
        <v>14906.2</v>
      </c>
      <c r="F23" s="27">
        <f>(1-Содержание!D$12/100)*E23</f>
        <v>14906.2</v>
      </c>
      <c r="G23" s="121" t="s">
        <v>1142</v>
      </c>
    </row>
    <row r="24" spans="1:7" ht="108.5" x14ac:dyDescent="0.35">
      <c r="A24" s="86" t="s">
        <v>1269</v>
      </c>
      <c r="B24" s="26" t="s">
        <v>203</v>
      </c>
      <c r="C24" s="120" t="s">
        <v>562</v>
      </c>
      <c r="D24" s="26" t="s">
        <v>510</v>
      </c>
      <c r="E24" s="54">
        <v>14533.400000000001</v>
      </c>
      <c r="F24" s="27">
        <f>(1-Содержание!D$12/100)*E24</f>
        <v>14533.400000000001</v>
      </c>
      <c r="G24" s="121" t="s">
        <v>1143</v>
      </c>
    </row>
    <row r="25" spans="1:7" ht="108.5" x14ac:dyDescent="0.35">
      <c r="A25" s="86" t="s">
        <v>1269</v>
      </c>
      <c r="B25" s="26" t="s">
        <v>204</v>
      </c>
      <c r="C25" s="120" t="s">
        <v>563</v>
      </c>
      <c r="D25" s="26" t="s">
        <v>511</v>
      </c>
      <c r="E25" s="54">
        <v>15095</v>
      </c>
      <c r="F25" s="27">
        <f>(1-Содержание!D$12/100)*E25</f>
        <v>15095</v>
      </c>
      <c r="G25" s="121" t="s">
        <v>1144</v>
      </c>
    </row>
    <row r="26" spans="1:7" ht="108.5" x14ac:dyDescent="0.35">
      <c r="A26" s="86" t="s">
        <v>1269</v>
      </c>
      <c r="B26" s="26" t="s">
        <v>173</v>
      </c>
      <c r="C26" s="120" t="s">
        <v>564</v>
      </c>
      <c r="D26" s="26" t="s">
        <v>658</v>
      </c>
      <c r="E26" s="54">
        <v>16582.600000000002</v>
      </c>
      <c r="F26" s="27">
        <f>(1-Содержание!D$12/100)*E26</f>
        <v>16582.600000000002</v>
      </c>
      <c r="G26" s="121" t="s">
        <v>1145</v>
      </c>
    </row>
    <row r="27" spans="1:7" ht="108.5" x14ac:dyDescent="0.35">
      <c r="A27" s="86" t="s">
        <v>1269</v>
      </c>
      <c r="B27" s="26" t="s">
        <v>174</v>
      </c>
      <c r="C27" s="120" t="s">
        <v>565</v>
      </c>
      <c r="D27" s="26" t="s">
        <v>659</v>
      </c>
      <c r="E27" s="54">
        <v>17352.2</v>
      </c>
      <c r="F27" s="27">
        <f>(1-Содержание!D$12/100)*E27</f>
        <v>17352.2</v>
      </c>
      <c r="G27" s="121" t="s">
        <v>1146</v>
      </c>
    </row>
    <row r="28" spans="1:7" ht="108.5" x14ac:dyDescent="0.35">
      <c r="A28" s="86" t="s">
        <v>1269</v>
      </c>
      <c r="B28" s="26" t="s">
        <v>175</v>
      </c>
      <c r="C28" s="120" t="s">
        <v>566</v>
      </c>
      <c r="D28" s="26" t="s">
        <v>660</v>
      </c>
      <c r="E28" s="54">
        <v>17497.8</v>
      </c>
      <c r="F28" s="27">
        <f>(1-Содержание!D$12/100)*E28</f>
        <v>17497.8</v>
      </c>
      <c r="G28" s="121" t="s">
        <v>1147</v>
      </c>
    </row>
    <row r="29" spans="1:7" ht="108.5" x14ac:dyDescent="0.35">
      <c r="A29" s="86" t="s">
        <v>1269</v>
      </c>
      <c r="B29" s="26" t="s">
        <v>176</v>
      </c>
      <c r="C29" s="120" t="s">
        <v>567</v>
      </c>
      <c r="D29" s="26" t="s">
        <v>661</v>
      </c>
      <c r="E29" s="54">
        <v>18243.400000000001</v>
      </c>
      <c r="F29" s="27">
        <f>(1-Содержание!D$12/100)*E29</f>
        <v>18243.400000000001</v>
      </c>
      <c r="G29" s="121" t="s">
        <v>1148</v>
      </c>
    </row>
    <row r="30" spans="1:7" ht="108.5" x14ac:dyDescent="0.35">
      <c r="A30" s="86" t="s">
        <v>1269</v>
      </c>
      <c r="B30" s="26" t="s">
        <v>177</v>
      </c>
      <c r="C30" s="120" t="s">
        <v>568</v>
      </c>
      <c r="D30" s="26" t="s">
        <v>662</v>
      </c>
      <c r="E30" s="54">
        <v>18329.8</v>
      </c>
      <c r="F30" s="27">
        <f>(1-Содержание!D$12/100)*E30</f>
        <v>18329.8</v>
      </c>
      <c r="G30" s="121" t="s">
        <v>1149</v>
      </c>
    </row>
    <row r="31" spans="1:7" ht="108.5" x14ac:dyDescent="0.35">
      <c r="A31" s="86" t="s">
        <v>1269</v>
      </c>
      <c r="B31" s="26" t="s">
        <v>5</v>
      </c>
      <c r="C31" s="120" t="s">
        <v>569</v>
      </c>
      <c r="D31" s="26" t="s">
        <v>663</v>
      </c>
      <c r="E31" s="54">
        <v>19117</v>
      </c>
      <c r="F31" s="27">
        <f>(1-Содержание!D$12/100)*E31</f>
        <v>19117</v>
      </c>
      <c r="G31" s="121" t="s">
        <v>1150</v>
      </c>
    </row>
    <row r="32" spans="1:7" ht="108.5" x14ac:dyDescent="0.35">
      <c r="A32" s="86" t="s">
        <v>1269</v>
      </c>
      <c r="B32" s="26" t="s">
        <v>6</v>
      </c>
      <c r="C32" s="120" t="s">
        <v>570</v>
      </c>
      <c r="D32" s="26" t="s">
        <v>664</v>
      </c>
      <c r="E32" s="54">
        <v>19889</v>
      </c>
      <c r="F32" s="27">
        <f>(1-Содержание!D$12/100)*E32</f>
        <v>19889</v>
      </c>
      <c r="G32" s="121" t="s">
        <v>1151</v>
      </c>
    </row>
    <row r="33" spans="1:7" ht="108.5" x14ac:dyDescent="0.35">
      <c r="A33" s="86" t="s">
        <v>1269</v>
      </c>
      <c r="B33" s="26" t="s">
        <v>178</v>
      </c>
      <c r="C33" s="120" t="s">
        <v>571</v>
      </c>
      <c r="D33" s="26" t="s">
        <v>665</v>
      </c>
      <c r="E33" s="54">
        <v>21081.800000000003</v>
      </c>
      <c r="F33" s="27">
        <f>(1-Содержание!D$12/100)*E33</f>
        <v>21081.800000000003</v>
      </c>
      <c r="G33" s="121" t="s">
        <v>1152</v>
      </c>
    </row>
    <row r="34" spans="1:7" ht="108.5" x14ac:dyDescent="0.35">
      <c r="A34" s="86" t="s">
        <v>1269</v>
      </c>
      <c r="B34" s="26" t="s">
        <v>179</v>
      </c>
      <c r="C34" s="120" t="s">
        <v>572</v>
      </c>
      <c r="D34" s="26" t="s">
        <v>666</v>
      </c>
      <c r="E34" s="54">
        <v>20308.600000000002</v>
      </c>
      <c r="F34" s="27">
        <f>(1-Содержание!D$12/100)*E34</f>
        <v>20308.600000000002</v>
      </c>
      <c r="G34" s="121" t="s">
        <v>1153</v>
      </c>
    </row>
    <row r="35" spans="1:7" ht="108.5" x14ac:dyDescent="0.35">
      <c r="A35" s="86" t="s">
        <v>1269</v>
      </c>
      <c r="B35" s="26" t="s">
        <v>180</v>
      </c>
      <c r="C35" s="120" t="s">
        <v>573</v>
      </c>
      <c r="D35" s="26" t="s">
        <v>667</v>
      </c>
      <c r="E35" s="54">
        <v>21745.4</v>
      </c>
      <c r="F35" s="27">
        <f>(1-Содержание!D$12/100)*E35</f>
        <v>21745.4</v>
      </c>
      <c r="G35" s="121" t="s">
        <v>1154</v>
      </c>
    </row>
    <row r="36" spans="1:7" ht="108.5" x14ac:dyDescent="0.35">
      <c r="A36" s="86" t="s">
        <v>1269</v>
      </c>
      <c r="B36" s="26" t="s">
        <v>181</v>
      </c>
      <c r="C36" s="120" t="s">
        <v>574</v>
      </c>
      <c r="D36" s="26" t="s">
        <v>668</v>
      </c>
      <c r="E36" s="54">
        <v>21162.2</v>
      </c>
      <c r="F36" s="27">
        <f>(1-Содержание!D$12/100)*E36</f>
        <v>21162.2</v>
      </c>
      <c r="G36" s="121" t="s">
        <v>1155</v>
      </c>
    </row>
    <row r="37" spans="1:7" ht="108.5" x14ac:dyDescent="0.35">
      <c r="A37" s="86" t="s">
        <v>1269</v>
      </c>
      <c r="B37" s="26" t="s">
        <v>182</v>
      </c>
      <c r="C37" s="120" t="s">
        <v>575</v>
      </c>
      <c r="D37" s="26" t="s">
        <v>669</v>
      </c>
      <c r="E37" s="54">
        <v>23307.800000000003</v>
      </c>
      <c r="F37" s="27">
        <f>(1-Содержание!D$12/100)*E37</f>
        <v>23307.800000000003</v>
      </c>
      <c r="G37" s="121" t="s">
        <v>1156</v>
      </c>
    </row>
    <row r="38" spans="1:7" ht="108.5" x14ac:dyDescent="0.35">
      <c r="A38" s="86" t="s">
        <v>1269</v>
      </c>
      <c r="B38" s="26" t="s">
        <v>183</v>
      </c>
      <c r="C38" s="120" t="s">
        <v>576</v>
      </c>
      <c r="D38" s="26" t="s">
        <v>670</v>
      </c>
      <c r="E38" s="54">
        <v>23915</v>
      </c>
      <c r="F38" s="27">
        <f>(1-Содержание!D$12/100)*E38</f>
        <v>23915</v>
      </c>
      <c r="G38" s="121" t="s">
        <v>1157</v>
      </c>
    </row>
    <row r="39" spans="1:7" ht="108.5" x14ac:dyDescent="0.35">
      <c r="A39" s="86" t="s">
        <v>1269</v>
      </c>
      <c r="B39" s="26" t="s">
        <v>184</v>
      </c>
      <c r="C39" s="120" t="s">
        <v>577</v>
      </c>
      <c r="D39" s="26" t="s">
        <v>671</v>
      </c>
      <c r="E39" s="54">
        <v>26819.800000000003</v>
      </c>
      <c r="F39" s="27">
        <f>(1-Содержание!D$12/100)*E39</f>
        <v>26819.800000000003</v>
      </c>
      <c r="G39" s="121" t="s">
        <v>1158</v>
      </c>
    </row>
    <row r="40" spans="1:7" ht="108.5" x14ac:dyDescent="0.35">
      <c r="A40" s="86" t="s">
        <v>1269</v>
      </c>
      <c r="B40" s="26" t="s">
        <v>185</v>
      </c>
      <c r="C40" s="120" t="s">
        <v>578</v>
      </c>
      <c r="D40" s="26" t="s">
        <v>672</v>
      </c>
      <c r="E40" s="54">
        <v>25228.600000000002</v>
      </c>
      <c r="F40" s="27">
        <f>(1-Содержание!D$12/100)*E40</f>
        <v>25228.600000000002</v>
      </c>
      <c r="G40" s="121" t="s">
        <v>1159</v>
      </c>
    </row>
    <row r="41" spans="1:7" ht="108.5" x14ac:dyDescent="0.35">
      <c r="A41" s="86" t="s">
        <v>1269</v>
      </c>
      <c r="B41" s="26" t="s">
        <v>186</v>
      </c>
      <c r="C41" s="120" t="s">
        <v>579</v>
      </c>
      <c r="D41" s="26" t="s">
        <v>673</v>
      </c>
      <c r="E41" s="54">
        <v>27281.4</v>
      </c>
      <c r="F41" s="27">
        <f>(1-Содержание!D$12/100)*E41</f>
        <v>27281.4</v>
      </c>
      <c r="G41" s="121" t="s">
        <v>1160</v>
      </c>
    </row>
    <row r="42" spans="1:7" ht="108.5" x14ac:dyDescent="0.35">
      <c r="A42" s="86" t="s">
        <v>1269</v>
      </c>
      <c r="B42" s="26" t="s">
        <v>187</v>
      </c>
      <c r="C42" s="120" t="s">
        <v>580</v>
      </c>
      <c r="D42" s="26" t="s">
        <v>674</v>
      </c>
      <c r="E42" s="54">
        <v>26387.200000000001</v>
      </c>
      <c r="F42" s="27">
        <f>(1-Содержание!D$12/100)*E42</f>
        <v>26387.200000000001</v>
      </c>
      <c r="G42" s="121" t="s">
        <v>1161</v>
      </c>
    </row>
    <row r="43" spans="1:7" ht="108.5" x14ac:dyDescent="0.35">
      <c r="A43" s="86" t="s">
        <v>1269</v>
      </c>
      <c r="B43" s="26" t="s">
        <v>188</v>
      </c>
      <c r="C43" s="120" t="s">
        <v>581</v>
      </c>
      <c r="D43" s="26" t="s">
        <v>675</v>
      </c>
      <c r="E43" s="54">
        <v>29526.400000000001</v>
      </c>
      <c r="F43" s="27">
        <f>(1-Содержание!D$12/100)*E43</f>
        <v>29526.400000000001</v>
      </c>
      <c r="G43" s="121" t="s">
        <v>1162</v>
      </c>
    </row>
    <row r="44" spans="1:7" ht="108.5" x14ac:dyDescent="0.35">
      <c r="A44" s="86" t="s">
        <v>1269</v>
      </c>
      <c r="B44" s="26" t="s">
        <v>189</v>
      </c>
      <c r="C44" s="120" t="s">
        <v>582</v>
      </c>
      <c r="D44" s="26" t="s">
        <v>676</v>
      </c>
      <c r="E44" s="54">
        <v>27381.600000000002</v>
      </c>
      <c r="F44" s="27">
        <f>(1-Содержание!D$12/100)*E44</f>
        <v>27381.600000000002</v>
      </c>
      <c r="G44" s="121" t="s">
        <v>1163</v>
      </c>
    </row>
    <row r="45" spans="1:7" ht="108.5" x14ac:dyDescent="0.35">
      <c r="A45" s="86" t="s">
        <v>1269</v>
      </c>
      <c r="B45" s="26" t="s">
        <v>190</v>
      </c>
      <c r="C45" s="120" t="s">
        <v>583</v>
      </c>
      <c r="D45" s="26" t="s">
        <v>677</v>
      </c>
      <c r="E45" s="54">
        <v>30505.600000000002</v>
      </c>
      <c r="F45" s="27">
        <f>(1-Содержание!D$12/100)*E45</f>
        <v>30505.600000000002</v>
      </c>
      <c r="G45" s="121" t="s">
        <v>1164</v>
      </c>
    </row>
    <row r="46" spans="1:7" ht="108.5" x14ac:dyDescent="0.35">
      <c r="A46" s="86" t="s">
        <v>1269</v>
      </c>
      <c r="B46" s="26" t="s">
        <v>191</v>
      </c>
      <c r="C46" s="120" t="s">
        <v>584</v>
      </c>
      <c r="D46" s="26" t="s">
        <v>678</v>
      </c>
      <c r="E46" s="54">
        <v>28658.400000000001</v>
      </c>
      <c r="F46" s="27">
        <f>(1-Содержание!D$12/100)*E46</f>
        <v>28658.400000000001</v>
      </c>
      <c r="G46" s="121" t="s">
        <v>1165</v>
      </c>
    </row>
    <row r="47" spans="1:7" ht="108.5" x14ac:dyDescent="0.35">
      <c r="A47" s="86" t="s">
        <v>1269</v>
      </c>
      <c r="B47" s="26" t="s">
        <v>192</v>
      </c>
      <c r="C47" s="120" t="s">
        <v>585</v>
      </c>
      <c r="D47" s="26" t="s">
        <v>679</v>
      </c>
      <c r="E47" s="54">
        <v>31773.600000000002</v>
      </c>
      <c r="F47" s="27">
        <f>(1-Содержание!D$12/100)*E47</f>
        <v>31773.600000000002</v>
      </c>
      <c r="G47" s="121" t="s">
        <v>1166</v>
      </c>
    </row>
    <row r="48" spans="1:7" customFormat="1" ht="108.5" hidden="1" x14ac:dyDescent="0.35">
      <c r="A48" s="50" t="s">
        <v>1270</v>
      </c>
      <c r="B48" s="8" t="s">
        <v>624</v>
      </c>
      <c r="C48" s="9" t="s">
        <v>590</v>
      </c>
      <c r="D48" s="28" t="s">
        <v>586</v>
      </c>
      <c r="E48" s="54">
        <v>8102.43</v>
      </c>
      <c r="F48" s="27">
        <f>(1-Содержание!D$12/100)*E48</f>
        <v>8102.43</v>
      </c>
      <c r="G48" s="53" t="s">
        <v>1167</v>
      </c>
    </row>
    <row r="49" spans="1:7" customFormat="1" ht="108.5" hidden="1" x14ac:dyDescent="0.35">
      <c r="A49" s="50" t="s">
        <v>1270</v>
      </c>
      <c r="B49" s="8" t="s">
        <v>625</v>
      </c>
      <c r="C49" s="29" t="s">
        <v>591</v>
      </c>
      <c r="D49" s="28" t="s">
        <v>587</v>
      </c>
      <c r="E49" s="54">
        <v>8370.11</v>
      </c>
      <c r="F49" s="27">
        <f>(1-Содержание!D$12/100)*E49</f>
        <v>8370.11</v>
      </c>
      <c r="G49" s="53" t="s">
        <v>1168</v>
      </c>
    </row>
    <row r="50" spans="1:7" customFormat="1" ht="108.5" hidden="1" x14ac:dyDescent="0.35">
      <c r="A50" s="50" t="s">
        <v>1270</v>
      </c>
      <c r="B50" s="8" t="s">
        <v>626</v>
      </c>
      <c r="C50" s="29" t="s">
        <v>592</v>
      </c>
      <c r="D50" s="28" t="s">
        <v>588</v>
      </c>
      <c r="E50" s="54">
        <v>8985.5149999999994</v>
      </c>
      <c r="F50" s="27">
        <f>(1-Содержание!D$12/100)*E50</f>
        <v>8985.5149999999994</v>
      </c>
      <c r="G50" s="53" t="s">
        <v>1169</v>
      </c>
    </row>
    <row r="51" spans="1:7" customFormat="1" ht="108.5" hidden="1" x14ac:dyDescent="0.35">
      <c r="A51" s="50" t="s">
        <v>1270</v>
      </c>
      <c r="B51" s="8" t="s">
        <v>627</v>
      </c>
      <c r="C51" s="29" t="s">
        <v>593</v>
      </c>
      <c r="D51" s="28" t="s">
        <v>589</v>
      </c>
      <c r="E51" s="54">
        <v>8761.2699999999986</v>
      </c>
      <c r="F51" s="27">
        <f>(1-Содержание!D$12/100)*E51</f>
        <v>8761.2699999999986</v>
      </c>
      <c r="G51" s="53" t="s">
        <v>1170</v>
      </c>
    </row>
    <row r="52" spans="1:7" customFormat="1" ht="108.5" hidden="1" x14ac:dyDescent="0.35">
      <c r="A52" s="50" t="s">
        <v>1270</v>
      </c>
      <c r="B52" s="8" t="s">
        <v>628</v>
      </c>
      <c r="C52" s="29" t="s">
        <v>594</v>
      </c>
      <c r="D52" s="28" t="s">
        <v>504</v>
      </c>
      <c r="E52" s="54">
        <v>9675.7849999999999</v>
      </c>
      <c r="F52" s="27">
        <f>(1-Содержание!D$12/100)*E52</f>
        <v>9675.7849999999999</v>
      </c>
      <c r="G52" s="53" t="s">
        <v>1171</v>
      </c>
    </row>
    <row r="53" spans="1:7" customFormat="1" ht="108.5" hidden="1" x14ac:dyDescent="0.35">
      <c r="A53" s="50" t="s">
        <v>1270</v>
      </c>
      <c r="B53" s="8" t="s">
        <v>629</v>
      </c>
      <c r="C53" s="29" t="s">
        <v>595</v>
      </c>
      <c r="D53" s="28" t="s">
        <v>505</v>
      </c>
      <c r="E53" s="54">
        <v>9471.2099999999991</v>
      </c>
      <c r="F53" s="27">
        <f>(1-Содержание!D$12/100)*E53</f>
        <v>9471.2099999999991</v>
      </c>
      <c r="G53" s="53" t="s">
        <v>1172</v>
      </c>
    </row>
    <row r="54" spans="1:7" customFormat="1" ht="108.5" hidden="1" x14ac:dyDescent="0.35">
      <c r="A54" s="50" t="s">
        <v>1270</v>
      </c>
      <c r="B54" s="8" t="s">
        <v>630</v>
      </c>
      <c r="C54" s="29" t="s">
        <v>596</v>
      </c>
      <c r="D54" s="28" t="s">
        <v>506</v>
      </c>
      <c r="E54" s="54">
        <v>10528.980000000001</v>
      </c>
      <c r="F54" s="27">
        <f>(1-Содержание!D$12/100)*E54</f>
        <v>10528.980000000001</v>
      </c>
      <c r="G54" s="53" t="s">
        <v>1173</v>
      </c>
    </row>
    <row r="55" spans="1:7" customFormat="1" ht="108.5" hidden="1" x14ac:dyDescent="0.35">
      <c r="A55" s="50" t="s">
        <v>1270</v>
      </c>
      <c r="B55" s="8" t="s">
        <v>631</v>
      </c>
      <c r="C55" s="29" t="s">
        <v>597</v>
      </c>
      <c r="D55" s="28" t="s">
        <v>507</v>
      </c>
      <c r="E55" s="54">
        <v>10551.275</v>
      </c>
      <c r="F55" s="27">
        <f>(1-Содержание!D$12/100)*E55</f>
        <v>10551.275</v>
      </c>
      <c r="G55" s="53" t="s">
        <v>1174</v>
      </c>
    </row>
    <row r="56" spans="1:7" customFormat="1" ht="108.5" hidden="1" x14ac:dyDescent="0.35">
      <c r="A56" s="50" t="s">
        <v>1270</v>
      </c>
      <c r="B56" s="8" t="s">
        <v>632</v>
      </c>
      <c r="C56" s="29" t="s">
        <v>598</v>
      </c>
      <c r="D56" s="28" t="s">
        <v>508</v>
      </c>
      <c r="E56" s="54">
        <v>11447.380000000001</v>
      </c>
      <c r="F56" s="27">
        <f>(1-Содержание!D$12/100)*E56</f>
        <v>11447.380000000001</v>
      </c>
      <c r="G56" s="53" t="s">
        <v>1175</v>
      </c>
    </row>
    <row r="57" spans="1:7" customFormat="1" ht="108.5" hidden="1" x14ac:dyDescent="0.35">
      <c r="A57" s="50" t="s">
        <v>1270</v>
      </c>
      <c r="B57" s="8" t="s">
        <v>633</v>
      </c>
      <c r="C57" s="29" t="s">
        <v>599</v>
      </c>
      <c r="D57" s="28" t="s">
        <v>509</v>
      </c>
      <c r="E57" s="54">
        <v>12527.970000000001</v>
      </c>
      <c r="F57" s="27">
        <f>(1-Содержание!D$12/100)*E57</f>
        <v>12527.970000000001</v>
      </c>
      <c r="G57" s="53" t="s">
        <v>1176</v>
      </c>
    </row>
    <row r="58" spans="1:7" customFormat="1" ht="108.5" hidden="1" x14ac:dyDescent="0.35">
      <c r="A58" s="50" t="s">
        <v>1270</v>
      </c>
      <c r="B58" s="8" t="s">
        <v>634</v>
      </c>
      <c r="C58" s="29" t="s">
        <v>600</v>
      </c>
      <c r="D58" s="28" t="s">
        <v>510</v>
      </c>
      <c r="E58" s="54">
        <v>12372.99</v>
      </c>
      <c r="F58" s="27">
        <f>(1-Содержание!D$12/100)*E58</f>
        <v>12372.99</v>
      </c>
      <c r="G58" s="53" t="s">
        <v>1177</v>
      </c>
    </row>
    <row r="59" spans="1:7" customFormat="1" ht="108.5" hidden="1" x14ac:dyDescent="0.35">
      <c r="A59" s="50" t="s">
        <v>1270</v>
      </c>
      <c r="B59" s="8" t="s">
        <v>635</v>
      </c>
      <c r="C59" s="29" t="s">
        <v>601</v>
      </c>
      <c r="D59" s="28" t="s">
        <v>511</v>
      </c>
      <c r="E59" s="54">
        <v>13028.82</v>
      </c>
      <c r="F59" s="27">
        <f>(1-Содержание!D$12/100)*E59</f>
        <v>13028.82</v>
      </c>
      <c r="G59" s="53" t="s">
        <v>1178</v>
      </c>
    </row>
    <row r="60" spans="1:7" customFormat="1" ht="108.5" hidden="1" x14ac:dyDescent="0.35">
      <c r="A60" s="50" t="s">
        <v>1270</v>
      </c>
      <c r="B60" s="8" t="s">
        <v>636</v>
      </c>
      <c r="C60" s="29" t="s">
        <v>602</v>
      </c>
      <c r="D60" s="28" t="s">
        <v>658</v>
      </c>
      <c r="E60" s="54">
        <v>12837.019999999999</v>
      </c>
      <c r="F60" s="27">
        <f>(1-Содержание!D$12/100)*E60</f>
        <v>12837.019999999999</v>
      </c>
      <c r="G60" s="53" t="s">
        <v>1179</v>
      </c>
    </row>
    <row r="61" spans="1:7" customFormat="1" ht="108.5" hidden="1" x14ac:dyDescent="0.35">
      <c r="A61" s="50" t="s">
        <v>1270</v>
      </c>
      <c r="B61" s="8" t="s">
        <v>637</v>
      </c>
      <c r="C61" s="29" t="s">
        <v>603</v>
      </c>
      <c r="D61" s="28" t="s">
        <v>659</v>
      </c>
      <c r="E61" s="54">
        <v>14530.740000000002</v>
      </c>
      <c r="F61" s="27">
        <f>(1-Содержание!D$12/100)*E61</f>
        <v>14530.740000000002</v>
      </c>
      <c r="G61" s="53" t="s">
        <v>1180</v>
      </c>
    </row>
    <row r="62" spans="1:7" customFormat="1" ht="108.5" hidden="1" x14ac:dyDescent="0.35">
      <c r="A62" s="50" t="s">
        <v>1270</v>
      </c>
      <c r="B62" s="8" t="s">
        <v>638</v>
      </c>
      <c r="C62" s="29" t="s">
        <v>604</v>
      </c>
      <c r="D62" s="28" t="s">
        <v>660</v>
      </c>
      <c r="E62" s="54">
        <v>13741.105000000001</v>
      </c>
      <c r="F62" s="27">
        <f>(1-Содержание!D$12/100)*E62</f>
        <v>13741.105000000001</v>
      </c>
      <c r="G62" s="53" t="s">
        <v>1181</v>
      </c>
    </row>
    <row r="63" spans="1:7" customFormat="1" ht="108.5" hidden="1" x14ac:dyDescent="0.35">
      <c r="A63" s="50" t="s">
        <v>1270</v>
      </c>
      <c r="B63" s="8" t="s">
        <v>639</v>
      </c>
      <c r="C63" s="29" t="s">
        <v>605</v>
      </c>
      <c r="D63" s="28" t="s">
        <v>661</v>
      </c>
      <c r="E63" s="54">
        <v>15029.98</v>
      </c>
      <c r="F63" s="27">
        <f>(1-Содержание!D$12/100)*E63</f>
        <v>15029.98</v>
      </c>
      <c r="G63" s="53" t="s">
        <v>1182</v>
      </c>
    </row>
    <row r="64" spans="1:7" customFormat="1" ht="108.5" hidden="1" x14ac:dyDescent="0.35">
      <c r="A64" s="50" t="s">
        <v>1270</v>
      </c>
      <c r="B64" s="8" t="s">
        <v>640</v>
      </c>
      <c r="C64" s="29" t="s">
        <v>606</v>
      </c>
      <c r="D64" s="28" t="s">
        <v>662</v>
      </c>
      <c r="E64" s="54">
        <v>15218.42</v>
      </c>
      <c r="F64" s="27">
        <f>(1-Содержание!D$12/100)*E64</f>
        <v>15218.42</v>
      </c>
      <c r="G64" s="53" t="s">
        <v>1183</v>
      </c>
    </row>
    <row r="65" spans="1:7" customFormat="1" ht="108.5" hidden="1" x14ac:dyDescent="0.35">
      <c r="A65" s="50" t="s">
        <v>1270</v>
      </c>
      <c r="B65" s="8" t="s">
        <v>641</v>
      </c>
      <c r="C65" s="29" t="s">
        <v>607</v>
      </c>
      <c r="D65" s="28" t="s">
        <v>663</v>
      </c>
      <c r="E65" s="54">
        <v>16764.825000000001</v>
      </c>
      <c r="F65" s="27">
        <f>(1-Содержание!D$12/100)*E65</f>
        <v>16764.825000000001</v>
      </c>
      <c r="G65" s="53" t="s">
        <v>1184</v>
      </c>
    </row>
    <row r="66" spans="1:7" customFormat="1" ht="108.5" hidden="1" x14ac:dyDescent="0.35">
      <c r="A66" s="50" t="s">
        <v>1270</v>
      </c>
      <c r="B66" s="8" t="s">
        <v>642</v>
      </c>
      <c r="C66" s="29" t="s">
        <v>608</v>
      </c>
      <c r="D66" s="28" t="s">
        <v>664</v>
      </c>
      <c r="E66" s="54">
        <v>15744.679999999998</v>
      </c>
      <c r="F66" s="27">
        <f>(1-Содержание!D$12/100)*E66</f>
        <v>15744.679999999998</v>
      </c>
      <c r="G66" s="53" t="s">
        <v>1185</v>
      </c>
    </row>
    <row r="67" spans="1:7" customFormat="1" ht="108.5" hidden="1" x14ac:dyDescent="0.35">
      <c r="A67" s="50" t="s">
        <v>1270</v>
      </c>
      <c r="B67" s="8" t="s">
        <v>643</v>
      </c>
      <c r="C67" s="29" t="s">
        <v>609</v>
      </c>
      <c r="D67" s="28" t="s">
        <v>665</v>
      </c>
      <c r="E67" s="54">
        <v>17064.53</v>
      </c>
      <c r="F67" s="27">
        <f>(1-Содержание!D$12/100)*E67</f>
        <v>17064.53</v>
      </c>
      <c r="G67" s="53" t="s">
        <v>1186</v>
      </c>
    </row>
    <row r="68" spans="1:7" customFormat="1" ht="108.5" hidden="1" x14ac:dyDescent="0.35">
      <c r="A68" s="50" t="s">
        <v>1270</v>
      </c>
      <c r="B68" s="8" t="s">
        <v>644</v>
      </c>
      <c r="C68" s="29" t="s">
        <v>610</v>
      </c>
      <c r="D68" s="28" t="s">
        <v>666</v>
      </c>
      <c r="E68" s="54">
        <v>16348.990000000002</v>
      </c>
      <c r="F68" s="27">
        <f>(1-Содержание!D$12/100)*E68</f>
        <v>16348.990000000002</v>
      </c>
      <c r="G68" s="53" t="s">
        <v>1187</v>
      </c>
    </row>
    <row r="69" spans="1:7" customFormat="1" ht="108.5" hidden="1" x14ac:dyDescent="0.35">
      <c r="A69" s="50" t="s">
        <v>1270</v>
      </c>
      <c r="B69" s="8" t="s">
        <v>645</v>
      </c>
      <c r="C69" s="29" t="s">
        <v>611</v>
      </c>
      <c r="D69" s="28" t="s">
        <v>667</v>
      </c>
      <c r="E69" s="54">
        <v>18033.259999999998</v>
      </c>
      <c r="F69" s="27">
        <f>(1-Содержание!D$12/100)*E69</f>
        <v>18033.259999999998</v>
      </c>
      <c r="G69" s="53" t="s">
        <v>1188</v>
      </c>
    </row>
    <row r="70" spans="1:7" customFormat="1" ht="108.5" hidden="1" x14ac:dyDescent="0.35">
      <c r="A70" s="50" t="s">
        <v>1270</v>
      </c>
      <c r="B70" s="8" t="s">
        <v>646</v>
      </c>
      <c r="C70" s="29" t="s">
        <v>612</v>
      </c>
      <c r="D70" s="28" t="s">
        <v>668</v>
      </c>
      <c r="E70" s="54">
        <v>17056.794999999998</v>
      </c>
      <c r="F70" s="27">
        <f>(1-Содержание!D$12/100)*E70</f>
        <v>17056.794999999998</v>
      </c>
      <c r="G70" s="53" t="s">
        <v>1189</v>
      </c>
    </row>
    <row r="71" spans="1:7" customFormat="1" ht="108.5" hidden="1" x14ac:dyDescent="0.35">
      <c r="A71" s="50" t="s">
        <v>1270</v>
      </c>
      <c r="B71" s="8" t="s">
        <v>647</v>
      </c>
      <c r="C71" s="29" t="s">
        <v>613</v>
      </c>
      <c r="D71" s="28" t="s">
        <v>669</v>
      </c>
      <c r="E71" s="54">
        <v>18660.25</v>
      </c>
      <c r="F71" s="27">
        <f>(1-Содержание!D$12/100)*E71</f>
        <v>18660.25</v>
      </c>
      <c r="G71" s="53" t="s">
        <v>1190</v>
      </c>
    </row>
    <row r="72" spans="1:7" customFormat="1" ht="108.5" hidden="1" x14ac:dyDescent="0.35">
      <c r="A72" s="50" t="s">
        <v>1270</v>
      </c>
      <c r="B72" s="8" t="s">
        <v>648</v>
      </c>
      <c r="C72" s="29" t="s">
        <v>614</v>
      </c>
      <c r="D72" s="28" t="s">
        <v>670</v>
      </c>
      <c r="E72" s="54">
        <v>18187.014999999999</v>
      </c>
      <c r="F72" s="27">
        <f>(1-Содержание!D$12/100)*E72</f>
        <v>18187.014999999999</v>
      </c>
      <c r="G72" s="53" t="s">
        <v>1191</v>
      </c>
    </row>
    <row r="73" spans="1:7" customFormat="1" ht="108.5" hidden="1" x14ac:dyDescent="0.35">
      <c r="A73" s="50" t="s">
        <v>1270</v>
      </c>
      <c r="B73" s="8" t="s">
        <v>649</v>
      </c>
      <c r="C73" s="29" t="s">
        <v>615</v>
      </c>
      <c r="D73" s="28" t="s">
        <v>671</v>
      </c>
      <c r="E73" s="54">
        <v>19850.355</v>
      </c>
      <c r="F73" s="27">
        <f>(1-Содержание!D$12/100)*E73</f>
        <v>19850.355</v>
      </c>
      <c r="G73" s="53" t="s">
        <v>1192</v>
      </c>
    </row>
    <row r="74" spans="1:7" customFormat="1" ht="108.5" hidden="1" x14ac:dyDescent="0.35">
      <c r="A74" s="50" t="s">
        <v>1270</v>
      </c>
      <c r="B74" s="8" t="s">
        <v>650</v>
      </c>
      <c r="C74" s="29" t="s">
        <v>616</v>
      </c>
      <c r="D74" s="28" t="s">
        <v>672</v>
      </c>
      <c r="E74" s="54">
        <v>19096.945</v>
      </c>
      <c r="F74" s="27">
        <f>(1-Содержание!D$12/100)*E74</f>
        <v>19096.945</v>
      </c>
      <c r="G74" s="53" t="s">
        <v>1193</v>
      </c>
    </row>
    <row r="75" spans="1:7" customFormat="1" ht="108.5" hidden="1" x14ac:dyDescent="0.35">
      <c r="A75" s="50" t="s">
        <v>1270</v>
      </c>
      <c r="B75" s="8" t="s">
        <v>651</v>
      </c>
      <c r="C75" s="29" t="s">
        <v>617</v>
      </c>
      <c r="D75" s="28" t="s">
        <v>673</v>
      </c>
      <c r="E75" s="54">
        <v>20932.38</v>
      </c>
      <c r="F75" s="27">
        <f>(1-Содержание!D$12/100)*E75</f>
        <v>20932.38</v>
      </c>
      <c r="G75" s="53" t="s">
        <v>1194</v>
      </c>
    </row>
    <row r="76" spans="1:7" customFormat="1" ht="108.5" hidden="1" x14ac:dyDescent="0.35">
      <c r="A76" s="50" t="s">
        <v>1270</v>
      </c>
      <c r="B76" s="8" t="s">
        <v>652</v>
      </c>
      <c r="C76" s="29" t="s">
        <v>618</v>
      </c>
      <c r="D76" s="28" t="s">
        <v>674</v>
      </c>
      <c r="E76" s="54">
        <v>19691.77</v>
      </c>
      <c r="F76" s="27">
        <f>(1-Содержание!D$12/100)*E76</f>
        <v>19691.77</v>
      </c>
      <c r="G76" s="53" t="s">
        <v>1195</v>
      </c>
    </row>
    <row r="77" spans="1:7" customFormat="1" ht="108.5" hidden="1" x14ac:dyDescent="0.35">
      <c r="A77" s="50" t="s">
        <v>1270</v>
      </c>
      <c r="B77" s="8" t="s">
        <v>653</v>
      </c>
      <c r="C77" s="29" t="s">
        <v>619</v>
      </c>
      <c r="D77" s="28" t="s">
        <v>675</v>
      </c>
      <c r="E77" s="54">
        <v>21338.345000000001</v>
      </c>
      <c r="F77" s="27">
        <f>(1-Содержание!D$12/100)*E77</f>
        <v>21338.345000000001</v>
      </c>
      <c r="G77" s="53" t="s">
        <v>1196</v>
      </c>
    </row>
    <row r="78" spans="1:7" customFormat="1" ht="108.5" hidden="1" x14ac:dyDescent="0.35">
      <c r="A78" s="50" t="s">
        <v>1270</v>
      </c>
      <c r="B78" s="8" t="s">
        <v>654</v>
      </c>
      <c r="C78" s="29" t="s">
        <v>620</v>
      </c>
      <c r="D78" s="28" t="s">
        <v>676</v>
      </c>
      <c r="E78" s="54">
        <v>20848.66</v>
      </c>
      <c r="F78" s="27">
        <f>(1-Содержание!D$12/100)*E78</f>
        <v>20848.66</v>
      </c>
      <c r="G78" s="53" t="s">
        <v>1197</v>
      </c>
    </row>
    <row r="79" spans="1:7" customFormat="1" ht="108.5" hidden="1" x14ac:dyDescent="0.35">
      <c r="A79" s="50" t="s">
        <v>1270</v>
      </c>
      <c r="B79" s="8" t="s">
        <v>655</v>
      </c>
      <c r="C79" s="29" t="s">
        <v>621</v>
      </c>
      <c r="D79" s="28" t="s">
        <v>677</v>
      </c>
      <c r="E79" s="54">
        <v>22660.154999999999</v>
      </c>
      <c r="F79" s="27">
        <f>(1-Содержание!D$12/100)*E79</f>
        <v>22660.154999999999</v>
      </c>
      <c r="G79" s="53" t="s">
        <v>1198</v>
      </c>
    </row>
    <row r="80" spans="1:7" customFormat="1" ht="108.5" hidden="1" x14ac:dyDescent="0.35">
      <c r="A80" s="50" t="s">
        <v>1270</v>
      </c>
      <c r="B80" s="8" t="s">
        <v>656</v>
      </c>
      <c r="C80" s="29" t="s">
        <v>622</v>
      </c>
      <c r="D80" s="28" t="s">
        <v>678</v>
      </c>
      <c r="E80" s="54">
        <v>21717.044999999998</v>
      </c>
      <c r="F80" s="27">
        <f>(1-Содержание!D$12/100)*E80</f>
        <v>21717.044999999998</v>
      </c>
      <c r="G80" s="53" t="s">
        <v>1199</v>
      </c>
    </row>
    <row r="81" spans="1:12" customFormat="1" ht="108.5" hidden="1" x14ac:dyDescent="0.35">
      <c r="A81" s="50" t="s">
        <v>1270</v>
      </c>
      <c r="B81" s="8" t="s">
        <v>657</v>
      </c>
      <c r="C81" s="29" t="s">
        <v>623</v>
      </c>
      <c r="D81" s="28" t="s">
        <v>679</v>
      </c>
      <c r="E81" s="54">
        <v>24920</v>
      </c>
      <c r="F81" s="27">
        <f>(1-Содержание!D$12/100)*E81</f>
        <v>24920</v>
      </c>
      <c r="G81" s="53" t="s">
        <v>1200</v>
      </c>
      <c r="L81" s="5"/>
    </row>
    <row r="82" spans="1:12" customFormat="1" ht="108.5" hidden="1" x14ac:dyDescent="0.35">
      <c r="A82" s="50" t="s">
        <v>1271</v>
      </c>
      <c r="B82" s="8" t="s">
        <v>963</v>
      </c>
      <c r="C82" s="30" t="s">
        <v>895</v>
      </c>
      <c r="D82" s="28" t="s">
        <v>586</v>
      </c>
      <c r="E82" s="54">
        <v>11455.296</v>
      </c>
      <c r="F82" s="27">
        <f>(1-Содержание!D$12/100)*E82</f>
        <v>11455.296</v>
      </c>
      <c r="G82" s="53" t="s">
        <v>1201</v>
      </c>
    </row>
    <row r="83" spans="1:12" customFormat="1" ht="108.5" hidden="1" x14ac:dyDescent="0.35">
      <c r="A83" s="50" t="s">
        <v>1271</v>
      </c>
      <c r="B83" s="8" t="s">
        <v>964</v>
      </c>
      <c r="C83" s="30" t="s">
        <v>896</v>
      </c>
      <c r="D83" s="28" t="s">
        <v>587</v>
      </c>
      <c r="E83" s="54">
        <v>11622.191999999999</v>
      </c>
      <c r="F83" s="27">
        <f>(1-Содержание!D$12/100)*E83</f>
        <v>11622.191999999999</v>
      </c>
      <c r="G83" s="53" t="s">
        <v>1202</v>
      </c>
    </row>
    <row r="84" spans="1:12" customFormat="1" ht="108.5" hidden="1" x14ac:dyDescent="0.35">
      <c r="A84" s="50" t="s">
        <v>1271</v>
      </c>
      <c r="B84" s="8" t="s">
        <v>965</v>
      </c>
      <c r="C84" s="30" t="s">
        <v>897</v>
      </c>
      <c r="D84" s="28" t="s">
        <v>588</v>
      </c>
      <c r="E84" s="54">
        <v>11748.191999999999</v>
      </c>
      <c r="F84" s="27">
        <f>(1-Содержание!D$12/100)*E84</f>
        <v>11748.191999999999</v>
      </c>
      <c r="G84" s="53" t="s">
        <v>1203</v>
      </c>
    </row>
    <row r="85" spans="1:12" customFormat="1" ht="108.5" hidden="1" x14ac:dyDescent="0.35">
      <c r="A85" s="50" t="s">
        <v>1271</v>
      </c>
      <c r="B85" s="30" t="s">
        <v>966</v>
      </c>
      <c r="C85" s="30" t="s">
        <v>898</v>
      </c>
      <c r="D85" s="28" t="s">
        <v>589</v>
      </c>
      <c r="E85" s="54">
        <v>11915.088000000002</v>
      </c>
      <c r="F85" s="27">
        <f>(1-Содержание!D$12/100)*E85</f>
        <v>11915.088000000002</v>
      </c>
      <c r="G85" s="53" t="s">
        <v>1204</v>
      </c>
    </row>
    <row r="86" spans="1:12" customFormat="1" ht="108.5" hidden="1" x14ac:dyDescent="0.35">
      <c r="A86" s="50" t="s">
        <v>1271</v>
      </c>
      <c r="B86" s="31" t="s">
        <v>967</v>
      </c>
      <c r="C86" s="30" t="s">
        <v>899</v>
      </c>
      <c r="D86" s="28" t="s">
        <v>504</v>
      </c>
      <c r="E86" s="54">
        <v>11898.335999999998</v>
      </c>
      <c r="F86" s="27">
        <f>(1-Содержание!D$12/100)*E86</f>
        <v>11898.335999999998</v>
      </c>
      <c r="G86" s="53" t="s">
        <v>1205</v>
      </c>
    </row>
    <row r="87" spans="1:12" customFormat="1" ht="108.5" hidden="1" x14ac:dyDescent="0.35">
      <c r="A87" s="50" t="s">
        <v>1271</v>
      </c>
      <c r="B87" s="30" t="s">
        <v>968</v>
      </c>
      <c r="C87" s="30" t="s">
        <v>900</v>
      </c>
      <c r="D87" s="28" t="s">
        <v>505</v>
      </c>
      <c r="E87" s="54">
        <v>12065.28</v>
      </c>
      <c r="F87" s="27">
        <f>(1-Содержание!D$12/100)*E87</f>
        <v>12065.28</v>
      </c>
      <c r="G87" s="53" t="s">
        <v>1206</v>
      </c>
    </row>
    <row r="88" spans="1:12" customFormat="1" ht="108.5" hidden="1" x14ac:dyDescent="0.35">
      <c r="A88" s="50" t="s">
        <v>1271</v>
      </c>
      <c r="B88" s="30" t="s">
        <v>969</v>
      </c>
      <c r="C88" s="30" t="s">
        <v>901</v>
      </c>
      <c r="D88" s="28" t="s">
        <v>506</v>
      </c>
      <c r="E88" s="54">
        <v>12334.032000000001</v>
      </c>
      <c r="F88" s="27">
        <f>(1-Содержание!D$12/100)*E88</f>
        <v>12334.032000000001</v>
      </c>
      <c r="G88" s="53" t="s">
        <v>1207</v>
      </c>
    </row>
    <row r="89" spans="1:12" customFormat="1" ht="108.5" hidden="1" x14ac:dyDescent="0.35">
      <c r="A89" s="50" t="s">
        <v>1271</v>
      </c>
      <c r="B89" s="30" t="s">
        <v>970</v>
      </c>
      <c r="C89" s="30" t="s">
        <v>902</v>
      </c>
      <c r="D89" s="28" t="s">
        <v>507</v>
      </c>
      <c r="E89" s="54">
        <v>12500.928</v>
      </c>
      <c r="F89" s="27">
        <f>(1-Содержание!D$12/100)*E89</f>
        <v>12500.928</v>
      </c>
      <c r="G89" s="53" t="s">
        <v>1208</v>
      </c>
    </row>
    <row r="90" spans="1:12" customFormat="1" ht="108.5" hidden="1" x14ac:dyDescent="0.35">
      <c r="A90" s="50" t="s">
        <v>1271</v>
      </c>
      <c r="B90" s="30" t="s">
        <v>971</v>
      </c>
      <c r="C90" s="30" t="s">
        <v>903</v>
      </c>
      <c r="D90" s="28" t="s">
        <v>508</v>
      </c>
      <c r="E90" s="54">
        <v>12651.023999999999</v>
      </c>
      <c r="F90" s="27">
        <f>(1-Содержание!D$12/100)*E90</f>
        <v>12651.023999999999</v>
      </c>
      <c r="G90" s="53" t="s">
        <v>1209</v>
      </c>
    </row>
    <row r="91" spans="1:12" customFormat="1" ht="108.5" hidden="1" x14ac:dyDescent="0.35">
      <c r="A91" s="50" t="s">
        <v>1271</v>
      </c>
      <c r="B91" s="30" t="s">
        <v>972</v>
      </c>
      <c r="C91" s="30" t="s">
        <v>904</v>
      </c>
      <c r="D91" s="28" t="s">
        <v>509</v>
      </c>
      <c r="E91" s="54">
        <v>12817.967999999999</v>
      </c>
      <c r="F91" s="27">
        <f>(1-Содержание!D$12/100)*E91</f>
        <v>12817.967999999999</v>
      </c>
      <c r="G91" s="53" t="s">
        <v>1210</v>
      </c>
    </row>
    <row r="92" spans="1:12" customFormat="1" ht="108.5" hidden="1" x14ac:dyDescent="0.35">
      <c r="A92" s="50" t="s">
        <v>1271</v>
      </c>
      <c r="B92" s="30" t="s">
        <v>973</v>
      </c>
      <c r="C92" s="30" t="s">
        <v>905</v>
      </c>
      <c r="D92" s="28" t="s">
        <v>510</v>
      </c>
      <c r="E92" s="54">
        <v>12960.287999999999</v>
      </c>
      <c r="F92" s="27">
        <f>(1-Содержание!D$12/100)*E92</f>
        <v>12960.287999999999</v>
      </c>
      <c r="G92" s="53" t="s">
        <v>1211</v>
      </c>
    </row>
    <row r="93" spans="1:12" customFormat="1" ht="108.5" hidden="1" x14ac:dyDescent="0.35">
      <c r="A93" s="50" t="s">
        <v>1271</v>
      </c>
      <c r="B93" s="30" t="s">
        <v>974</v>
      </c>
      <c r="C93" s="30" t="s">
        <v>906</v>
      </c>
      <c r="D93" s="28" t="s">
        <v>511</v>
      </c>
      <c r="E93" s="54">
        <v>13127.183999999999</v>
      </c>
      <c r="F93" s="27">
        <f>(1-Содержание!D$12/100)*E93</f>
        <v>13127.183999999999</v>
      </c>
      <c r="G93" s="53" t="s">
        <v>1212</v>
      </c>
    </row>
    <row r="94" spans="1:12" customFormat="1" ht="108.5" hidden="1" x14ac:dyDescent="0.35">
      <c r="A94" s="50" t="s">
        <v>1271</v>
      </c>
      <c r="B94" s="30" t="s">
        <v>975</v>
      </c>
      <c r="C94" s="30" t="s">
        <v>907</v>
      </c>
      <c r="D94" s="28" t="s">
        <v>658</v>
      </c>
      <c r="E94" s="54">
        <v>13475.472</v>
      </c>
      <c r="F94" s="27">
        <f>(1-Содержание!D$12/100)*E94</f>
        <v>13475.472</v>
      </c>
      <c r="G94" s="53" t="s">
        <v>1213</v>
      </c>
    </row>
    <row r="95" spans="1:12" customFormat="1" ht="108.5" hidden="1" x14ac:dyDescent="0.35">
      <c r="A95" s="50" t="s">
        <v>1271</v>
      </c>
      <c r="B95" s="30" t="s">
        <v>976</v>
      </c>
      <c r="C95" s="30" t="s">
        <v>908</v>
      </c>
      <c r="D95" s="28" t="s">
        <v>659</v>
      </c>
      <c r="E95" s="54">
        <v>13642.367999999999</v>
      </c>
      <c r="F95" s="27">
        <f>(1-Содержание!D$12/100)*E95</f>
        <v>13642.367999999999</v>
      </c>
      <c r="G95" s="53" t="s">
        <v>1214</v>
      </c>
    </row>
    <row r="96" spans="1:12" customFormat="1" ht="108.5" hidden="1" x14ac:dyDescent="0.35">
      <c r="A96" s="50" t="s">
        <v>1271</v>
      </c>
      <c r="B96" s="30" t="s">
        <v>977</v>
      </c>
      <c r="C96" s="30" t="s">
        <v>909</v>
      </c>
      <c r="D96" s="28" t="s">
        <v>660</v>
      </c>
      <c r="E96" s="54">
        <v>14181.791999999999</v>
      </c>
      <c r="F96" s="27">
        <f>(1-Содержание!D$12/100)*E96</f>
        <v>14181.791999999999</v>
      </c>
      <c r="G96" s="53" t="s">
        <v>1215</v>
      </c>
    </row>
    <row r="97" spans="1:7" customFormat="1" ht="108.5" hidden="1" x14ac:dyDescent="0.35">
      <c r="A97" s="50" t="s">
        <v>1271</v>
      </c>
      <c r="B97" s="30" t="s">
        <v>978</v>
      </c>
      <c r="C97" s="30" t="s">
        <v>910</v>
      </c>
      <c r="D97" s="28" t="s">
        <v>661</v>
      </c>
      <c r="E97" s="54">
        <v>14348.688000000002</v>
      </c>
      <c r="F97" s="27">
        <f>(1-Содержание!D$12/100)*E97</f>
        <v>14348.688000000002</v>
      </c>
      <c r="G97" s="53" t="s">
        <v>1216</v>
      </c>
    </row>
    <row r="98" spans="1:7" customFormat="1" ht="108.5" hidden="1" x14ac:dyDescent="0.35">
      <c r="A98" s="50" t="s">
        <v>1271</v>
      </c>
      <c r="B98" s="30" t="s">
        <v>979</v>
      </c>
      <c r="C98" s="30" t="s">
        <v>911</v>
      </c>
      <c r="D98" s="28" t="s">
        <v>662</v>
      </c>
      <c r="E98" s="54">
        <v>14481.407999999999</v>
      </c>
      <c r="F98" s="27">
        <f>(1-Содержание!D$12/100)*E98</f>
        <v>14481.407999999999</v>
      </c>
      <c r="G98" s="53" t="s">
        <v>1217</v>
      </c>
    </row>
    <row r="99" spans="1:7" customFormat="1" ht="108.5" hidden="1" x14ac:dyDescent="0.35">
      <c r="A99" s="50" t="s">
        <v>1271</v>
      </c>
      <c r="B99" s="30" t="s">
        <v>980</v>
      </c>
      <c r="C99" s="30" t="s">
        <v>912</v>
      </c>
      <c r="D99" s="28" t="s">
        <v>663</v>
      </c>
      <c r="E99" s="54">
        <v>14648.351999999999</v>
      </c>
      <c r="F99" s="27">
        <f>(1-Содержание!D$12/100)*E99</f>
        <v>14648.351999999999</v>
      </c>
      <c r="G99" s="53" t="s">
        <v>1218</v>
      </c>
    </row>
    <row r="100" spans="1:7" customFormat="1" ht="108.5" hidden="1" x14ac:dyDescent="0.35">
      <c r="A100" s="50" t="s">
        <v>1271</v>
      </c>
      <c r="B100" s="30" t="s">
        <v>981</v>
      </c>
      <c r="C100" s="30" t="s">
        <v>913</v>
      </c>
      <c r="D100" s="28" t="s">
        <v>664</v>
      </c>
      <c r="E100" s="54">
        <v>14889.648000000001</v>
      </c>
      <c r="F100" s="27">
        <f>(1-Содержание!D$12/100)*E100</f>
        <v>14889.648000000001</v>
      </c>
      <c r="G100" s="53" t="s">
        <v>1219</v>
      </c>
    </row>
    <row r="101" spans="1:7" customFormat="1" ht="108.5" hidden="1" x14ac:dyDescent="0.35">
      <c r="A101" s="50" t="s">
        <v>1271</v>
      </c>
      <c r="B101" s="30" t="s">
        <v>982</v>
      </c>
      <c r="C101" s="30" t="s">
        <v>914</v>
      </c>
      <c r="D101" s="28" t="s">
        <v>665</v>
      </c>
      <c r="E101" s="54">
        <v>15056.543999999998</v>
      </c>
      <c r="F101" s="27">
        <f>(1-Содержание!D$12/100)*E101</f>
        <v>15056.543999999998</v>
      </c>
      <c r="G101" s="53" t="s">
        <v>1220</v>
      </c>
    </row>
    <row r="102" spans="1:7" customFormat="1" ht="108.5" hidden="1" x14ac:dyDescent="0.35">
      <c r="A102" s="50" t="s">
        <v>1271</v>
      </c>
      <c r="B102" s="30" t="s">
        <v>983</v>
      </c>
      <c r="C102" s="30" t="s">
        <v>915</v>
      </c>
      <c r="D102" s="28" t="s">
        <v>666</v>
      </c>
      <c r="E102" s="54">
        <v>15106.127999999997</v>
      </c>
      <c r="F102" s="27">
        <f>(1-Содержание!D$12/100)*E102</f>
        <v>15106.127999999997</v>
      </c>
      <c r="G102" s="53" t="s">
        <v>1221</v>
      </c>
    </row>
    <row r="103" spans="1:7" customFormat="1" ht="108.5" hidden="1" x14ac:dyDescent="0.35">
      <c r="A103" s="50" t="s">
        <v>1271</v>
      </c>
      <c r="B103" s="30" t="s">
        <v>984</v>
      </c>
      <c r="C103" s="30" t="s">
        <v>916</v>
      </c>
      <c r="D103" s="28" t="s">
        <v>667</v>
      </c>
      <c r="E103" s="54">
        <v>15273.072</v>
      </c>
      <c r="F103" s="27">
        <f>(1-Содержание!D$12/100)*E103</f>
        <v>15273.072</v>
      </c>
      <c r="G103" s="53" t="s">
        <v>1222</v>
      </c>
    </row>
    <row r="104" spans="1:7" customFormat="1" ht="108.5" hidden="1" x14ac:dyDescent="0.35">
      <c r="A104" s="50" t="s">
        <v>1271</v>
      </c>
      <c r="B104" s="30" t="s">
        <v>985</v>
      </c>
      <c r="C104" s="30" t="s">
        <v>917</v>
      </c>
      <c r="D104" s="28" t="s">
        <v>668</v>
      </c>
      <c r="E104" s="54">
        <v>15126.864000000001</v>
      </c>
      <c r="F104" s="27">
        <f>(1-Содержание!D$12/100)*E104</f>
        <v>15126.864000000001</v>
      </c>
      <c r="G104" s="53" t="s">
        <v>1223</v>
      </c>
    </row>
    <row r="105" spans="1:7" customFormat="1" ht="108.5" hidden="1" x14ac:dyDescent="0.35">
      <c r="A105" s="50" t="s">
        <v>1271</v>
      </c>
      <c r="B105" s="30" t="s">
        <v>986</v>
      </c>
      <c r="C105" s="30" t="s">
        <v>918</v>
      </c>
      <c r="D105" s="28" t="s">
        <v>669</v>
      </c>
      <c r="E105" s="54">
        <v>15297.167999999998</v>
      </c>
      <c r="F105" s="27">
        <f>(1-Содержание!D$12/100)*E105</f>
        <v>15297.167999999998</v>
      </c>
      <c r="G105" s="53" t="s">
        <v>1224</v>
      </c>
    </row>
    <row r="106" spans="1:7" customFormat="1" ht="108.5" hidden="1" x14ac:dyDescent="0.35">
      <c r="A106" s="50" t="s">
        <v>1271</v>
      </c>
      <c r="B106" s="30" t="s">
        <v>987</v>
      </c>
      <c r="C106" s="30" t="s">
        <v>919</v>
      </c>
      <c r="D106" s="28" t="s">
        <v>670</v>
      </c>
      <c r="E106" s="54">
        <v>15976.608</v>
      </c>
      <c r="F106" s="27">
        <f>(1-Содержание!D$12/100)*E106</f>
        <v>15976.608</v>
      </c>
      <c r="G106" s="53" t="s">
        <v>1225</v>
      </c>
    </row>
    <row r="107" spans="1:7" customFormat="1" ht="108.5" hidden="1" x14ac:dyDescent="0.35">
      <c r="A107" s="50" t="s">
        <v>1271</v>
      </c>
      <c r="B107" s="30" t="s">
        <v>988</v>
      </c>
      <c r="C107" s="30" t="s">
        <v>920</v>
      </c>
      <c r="D107" s="28" t="s">
        <v>671</v>
      </c>
      <c r="E107" s="54">
        <v>16143.551999999998</v>
      </c>
      <c r="F107" s="27">
        <f>(1-Содержание!D$12/100)*E107</f>
        <v>16143.551999999998</v>
      </c>
      <c r="G107" s="53" t="s">
        <v>1226</v>
      </c>
    </row>
    <row r="108" spans="1:7" customFormat="1" ht="108.5" hidden="1" x14ac:dyDescent="0.35">
      <c r="A108" s="50" t="s">
        <v>1271</v>
      </c>
      <c r="B108" s="30" t="s">
        <v>989</v>
      </c>
      <c r="C108" s="30" t="s">
        <v>921</v>
      </c>
      <c r="D108" s="28" t="s">
        <v>672</v>
      </c>
      <c r="E108" s="54">
        <v>16274.351999999999</v>
      </c>
      <c r="F108" s="27">
        <f>(1-Содержание!D$12/100)*E108</f>
        <v>16274.351999999999</v>
      </c>
      <c r="G108" s="53" t="s">
        <v>1227</v>
      </c>
    </row>
    <row r="109" spans="1:7" customFormat="1" ht="108.5" hidden="1" x14ac:dyDescent="0.35">
      <c r="A109" s="50" t="s">
        <v>1271</v>
      </c>
      <c r="B109" s="30" t="s">
        <v>990</v>
      </c>
      <c r="C109" s="30" t="s">
        <v>922</v>
      </c>
      <c r="D109" s="28" t="s">
        <v>673</v>
      </c>
      <c r="E109" s="54">
        <v>16441.248</v>
      </c>
      <c r="F109" s="27">
        <f>(1-Содержание!D$12/100)*E109</f>
        <v>16441.248</v>
      </c>
      <c r="G109" s="53" t="s">
        <v>1228</v>
      </c>
    </row>
    <row r="110" spans="1:7" customFormat="1" ht="108.5" hidden="1" x14ac:dyDescent="0.35">
      <c r="A110" s="50" t="s">
        <v>1271</v>
      </c>
      <c r="B110" s="30" t="s">
        <v>991</v>
      </c>
      <c r="C110" s="30" t="s">
        <v>923</v>
      </c>
      <c r="D110" s="28" t="s">
        <v>674</v>
      </c>
      <c r="E110" s="54">
        <v>16287.407999999999</v>
      </c>
      <c r="F110" s="27">
        <f>(1-Содержание!D$12/100)*E110</f>
        <v>16287.407999999999</v>
      </c>
      <c r="G110" s="53" t="s">
        <v>1229</v>
      </c>
    </row>
    <row r="111" spans="1:7" customFormat="1" ht="108.5" hidden="1" x14ac:dyDescent="0.35">
      <c r="A111" s="50" t="s">
        <v>1271</v>
      </c>
      <c r="B111" s="30" t="s">
        <v>992</v>
      </c>
      <c r="C111" s="30" t="s">
        <v>924</v>
      </c>
      <c r="D111" s="28" t="s">
        <v>675</v>
      </c>
      <c r="E111" s="54">
        <v>16454.351999999999</v>
      </c>
      <c r="F111" s="27">
        <f>(1-Содержание!D$12/100)*E111</f>
        <v>16454.351999999999</v>
      </c>
      <c r="G111" s="53" t="s">
        <v>1230</v>
      </c>
    </row>
    <row r="112" spans="1:7" customFormat="1" ht="108.5" hidden="1" x14ac:dyDescent="0.35">
      <c r="A112" s="50" t="s">
        <v>1271</v>
      </c>
      <c r="B112" s="30" t="s">
        <v>993</v>
      </c>
      <c r="C112" s="30" t="s">
        <v>925</v>
      </c>
      <c r="D112" s="28" t="s">
        <v>676</v>
      </c>
      <c r="E112" s="54">
        <v>17020.367999999999</v>
      </c>
      <c r="F112" s="27">
        <f>(1-Содержание!D$12/100)*E112</f>
        <v>17020.367999999999</v>
      </c>
      <c r="G112" s="53" t="s">
        <v>1231</v>
      </c>
    </row>
    <row r="113" spans="1:7" customFormat="1" ht="108.5" hidden="1" x14ac:dyDescent="0.35">
      <c r="A113" s="50" t="s">
        <v>1271</v>
      </c>
      <c r="B113" s="30" t="s">
        <v>994</v>
      </c>
      <c r="C113" s="30" t="s">
        <v>926</v>
      </c>
      <c r="D113" s="28" t="s">
        <v>677</v>
      </c>
      <c r="E113" s="54">
        <v>17187.263999999999</v>
      </c>
      <c r="F113" s="27">
        <f>(1-Содержание!D$12/100)*E113</f>
        <v>17187.263999999999</v>
      </c>
      <c r="G113" s="53" t="s">
        <v>1232</v>
      </c>
    </row>
    <row r="114" spans="1:7" customFormat="1" ht="108.5" hidden="1" x14ac:dyDescent="0.35">
      <c r="A114" s="50" t="s">
        <v>1271</v>
      </c>
      <c r="B114" s="30" t="s">
        <v>995</v>
      </c>
      <c r="C114" s="30" t="s">
        <v>927</v>
      </c>
      <c r="D114" s="28" t="s">
        <v>678</v>
      </c>
      <c r="E114" s="54">
        <v>17292.288</v>
      </c>
      <c r="F114" s="27">
        <f>(1-Содержание!D$12/100)*E114</f>
        <v>17292.288</v>
      </c>
      <c r="G114" s="53" t="s">
        <v>1233</v>
      </c>
    </row>
    <row r="115" spans="1:7" customFormat="1" ht="108.5" hidden="1" x14ac:dyDescent="0.35">
      <c r="A115" s="50" t="s">
        <v>1271</v>
      </c>
      <c r="B115" s="30" t="s">
        <v>996</v>
      </c>
      <c r="C115" s="30" t="s">
        <v>928</v>
      </c>
      <c r="D115" s="28" t="s">
        <v>679</v>
      </c>
      <c r="E115" s="54">
        <v>17459.232</v>
      </c>
      <c r="F115" s="27">
        <f>(1-Содержание!D$12/100)*E115</f>
        <v>17459.232</v>
      </c>
      <c r="G115" s="53" t="s">
        <v>1234</v>
      </c>
    </row>
    <row r="116" spans="1:7" customFormat="1" ht="93" hidden="1" x14ac:dyDescent="0.35">
      <c r="A116" s="50" t="s">
        <v>1272</v>
      </c>
      <c r="B116" s="30" t="s">
        <v>997</v>
      </c>
      <c r="C116" s="30" t="s">
        <v>929</v>
      </c>
      <c r="D116" s="28" t="s">
        <v>586</v>
      </c>
      <c r="E116" s="54">
        <v>8211.1</v>
      </c>
      <c r="F116" s="27">
        <f>(1-Содержание!D$12/100)*E116</f>
        <v>8211.1</v>
      </c>
      <c r="G116" s="53" t="s">
        <v>1235</v>
      </c>
    </row>
    <row r="117" spans="1:7" customFormat="1" ht="93" hidden="1" x14ac:dyDescent="0.35">
      <c r="A117" s="50" t="s">
        <v>1272</v>
      </c>
      <c r="B117" s="30" t="s">
        <v>998</v>
      </c>
      <c r="C117" s="30" t="s">
        <v>930</v>
      </c>
      <c r="D117" s="28" t="s">
        <v>587</v>
      </c>
      <c r="E117" s="54">
        <v>8540.9500000000007</v>
      </c>
      <c r="F117" s="27">
        <f>(1-Содержание!D$12/100)*E117</f>
        <v>8540.9500000000007</v>
      </c>
      <c r="G117" s="53" t="s">
        <v>1236</v>
      </c>
    </row>
    <row r="118" spans="1:7" customFormat="1" ht="93" hidden="1" x14ac:dyDescent="0.35">
      <c r="A118" s="50" t="s">
        <v>1272</v>
      </c>
      <c r="B118" s="30" t="s">
        <v>999</v>
      </c>
      <c r="C118" s="30" t="s">
        <v>931</v>
      </c>
      <c r="D118" s="28" t="s">
        <v>588</v>
      </c>
      <c r="E118" s="54">
        <v>8673</v>
      </c>
      <c r="F118" s="27">
        <f>(1-Содержание!D$12/100)*E118</f>
        <v>8673</v>
      </c>
      <c r="G118" s="53" t="s">
        <v>1237</v>
      </c>
    </row>
    <row r="119" spans="1:7" customFormat="1" ht="93" hidden="1" x14ac:dyDescent="0.35">
      <c r="A119" s="50" t="s">
        <v>1272</v>
      </c>
      <c r="B119" s="30" t="s">
        <v>1000</v>
      </c>
      <c r="C119" s="30" t="s">
        <v>932</v>
      </c>
      <c r="D119" s="28" t="s">
        <v>589</v>
      </c>
      <c r="E119" s="54">
        <v>9002.85</v>
      </c>
      <c r="F119" s="27">
        <f>(1-Содержание!D$12/100)*E119</f>
        <v>9002.85</v>
      </c>
      <c r="G119" s="53" t="s">
        <v>1238</v>
      </c>
    </row>
    <row r="120" spans="1:7" customFormat="1" ht="93" hidden="1" x14ac:dyDescent="0.35">
      <c r="A120" s="50" t="s">
        <v>1272</v>
      </c>
      <c r="B120" s="30" t="s">
        <v>1001</v>
      </c>
      <c r="C120" s="30" t="s">
        <v>933</v>
      </c>
      <c r="D120" s="28" t="s">
        <v>504</v>
      </c>
      <c r="E120" s="54">
        <v>8986.2000000000007</v>
      </c>
      <c r="F120" s="27">
        <f>(1-Содержание!D$12/100)*E120</f>
        <v>8986.2000000000007</v>
      </c>
      <c r="G120" s="53" t="s">
        <v>1239</v>
      </c>
    </row>
    <row r="121" spans="1:7" customFormat="1" ht="93" hidden="1" x14ac:dyDescent="0.35">
      <c r="A121" s="50" t="s">
        <v>1272</v>
      </c>
      <c r="B121" s="30" t="s">
        <v>1002</v>
      </c>
      <c r="C121" s="30" t="s">
        <v>934</v>
      </c>
      <c r="D121" s="28" t="s">
        <v>505</v>
      </c>
      <c r="E121" s="54">
        <v>9316</v>
      </c>
      <c r="F121" s="27">
        <f>(1-Содержание!D$12/100)*E121</f>
        <v>9316</v>
      </c>
      <c r="G121" s="53" t="s">
        <v>1240</v>
      </c>
    </row>
    <row r="122" spans="1:7" customFormat="1" ht="93" hidden="1" x14ac:dyDescent="0.35">
      <c r="A122" s="50" t="s">
        <v>1272</v>
      </c>
      <c r="B122" s="30" t="s">
        <v>1003</v>
      </c>
      <c r="C122" s="30" t="s">
        <v>935</v>
      </c>
      <c r="D122" s="28" t="s">
        <v>506</v>
      </c>
      <c r="E122" s="54">
        <v>9596.75</v>
      </c>
      <c r="F122" s="27">
        <f>(1-Содержание!D$12/100)*E122</f>
        <v>9596.75</v>
      </c>
      <c r="G122" s="53" t="s">
        <v>1241</v>
      </c>
    </row>
    <row r="123" spans="1:7" customFormat="1" ht="93" hidden="1" x14ac:dyDescent="0.35">
      <c r="A123" s="50" t="s">
        <v>1272</v>
      </c>
      <c r="B123" s="30" t="s">
        <v>1004</v>
      </c>
      <c r="C123" s="30" t="s">
        <v>936</v>
      </c>
      <c r="D123" s="28" t="s">
        <v>507</v>
      </c>
      <c r="E123" s="54">
        <v>9926.6</v>
      </c>
      <c r="F123" s="27">
        <f>(1-Содержание!D$12/100)*E123</f>
        <v>9926.6</v>
      </c>
      <c r="G123" s="53" t="s">
        <v>1242</v>
      </c>
    </row>
    <row r="124" spans="1:7" customFormat="1" ht="93" hidden="1" x14ac:dyDescent="0.35">
      <c r="A124" s="50" t="s">
        <v>1272</v>
      </c>
      <c r="B124" s="30" t="s">
        <v>1005</v>
      </c>
      <c r="C124" s="30" t="s">
        <v>937</v>
      </c>
      <c r="D124" s="28" t="s">
        <v>508</v>
      </c>
      <c r="E124" s="54">
        <v>10083.75</v>
      </c>
      <c r="F124" s="27">
        <f>(1-Содержание!D$12/100)*E124</f>
        <v>10083.75</v>
      </c>
      <c r="G124" s="53" t="s">
        <v>1243</v>
      </c>
    </row>
    <row r="125" spans="1:7" customFormat="1" ht="93" hidden="1" x14ac:dyDescent="0.35">
      <c r="A125" s="50" t="s">
        <v>1272</v>
      </c>
      <c r="B125" s="30" t="s">
        <v>1006</v>
      </c>
      <c r="C125" s="30" t="s">
        <v>938</v>
      </c>
      <c r="D125" s="28" t="s">
        <v>509</v>
      </c>
      <c r="E125" s="54">
        <v>10413.599999999999</v>
      </c>
      <c r="F125" s="27">
        <f>(1-Содержание!D$12/100)*E125</f>
        <v>10413.599999999999</v>
      </c>
      <c r="G125" s="53" t="s">
        <v>1244</v>
      </c>
    </row>
    <row r="126" spans="1:7" customFormat="1" ht="93" hidden="1" x14ac:dyDescent="0.35">
      <c r="A126" s="50" t="s">
        <v>1272</v>
      </c>
      <c r="B126" s="30" t="s">
        <v>1007</v>
      </c>
      <c r="C126" s="30" t="s">
        <v>939</v>
      </c>
      <c r="D126" s="28" t="s">
        <v>510</v>
      </c>
      <c r="E126" s="54">
        <v>10562.650000000001</v>
      </c>
      <c r="F126" s="27">
        <f>(1-Содержание!D$12/100)*E126</f>
        <v>10562.650000000001</v>
      </c>
      <c r="G126" s="53" t="s">
        <v>1245</v>
      </c>
    </row>
    <row r="127" spans="1:7" customFormat="1" ht="93" hidden="1" x14ac:dyDescent="0.35">
      <c r="A127" s="50" t="s">
        <v>1272</v>
      </c>
      <c r="B127" s="30" t="s">
        <v>1008</v>
      </c>
      <c r="C127" s="30" t="s">
        <v>940</v>
      </c>
      <c r="D127" s="28" t="s">
        <v>511</v>
      </c>
      <c r="E127" s="54">
        <v>10892.449999999999</v>
      </c>
      <c r="F127" s="27">
        <f>(1-Содержание!D$12/100)*E127</f>
        <v>10892.449999999999</v>
      </c>
      <c r="G127" s="53" t="s">
        <v>1246</v>
      </c>
    </row>
    <row r="128" spans="1:7" customFormat="1" ht="93" hidden="1" x14ac:dyDescent="0.35">
      <c r="A128" s="50" t="s">
        <v>1272</v>
      </c>
      <c r="B128" s="30" t="s">
        <v>1009</v>
      </c>
      <c r="C128" s="30" t="s">
        <v>941</v>
      </c>
      <c r="D128" s="28" t="s">
        <v>658</v>
      </c>
      <c r="E128" s="54">
        <v>11412.85</v>
      </c>
      <c r="F128" s="27">
        <f>(1-Содержание!D$12/100)*E128</f>
        <v>11412.85</v>
      </c>
      <c r="G128" s="53" t="s">
        <v>1247</v>
      </c>
    </row>
    <row r="129" spans="1:7" customFormat="1" ht="93" hidden="1" x14ac:dyDescent="0.35">
      <c r="A129" s="50" t="s">
        <v>1272</v>
      </c>
      <c r="B129" s="30" t="s">
        <v>1010</v>
      </c>
      <c r="C129" s="30" t="s">
        <v>942</v>
      </c>
      <c r="D129" s="28" t="s">
        <v>659</v>
      </c>
      <c r="E129" s="54">
        <v>11742.7</v>
      </c>
      <c r="F129" s="27">
        <f>(1-Содержание!D$12/100)*E129</f>
        <v>11742.7</v>
      </c>
      <c r="G129" s="53" t="s">
        <v>1248</v>
      </c>
    </row>
    <row r="130" spans="1:7" customFormat="1" ht="93" hidden="1" x14ac:dyDescent="0.35">
      <c r="A130" s="50" t="s">
        <v>1272</v>
      </c>
      <c r="B130" s="30" t="s">
        <v>1011</v>
      </c>
      <c r="C130" s="30" t="s">
        <v>943</v>
      </c>
      <c r="D130" s="28" t="s">
        <v>660</v>
      </c>
      <c r="E130" s="54">
        <v>12148.599999999999</v>
      </c>
      <c r="F130" s="27">
        <f>(1-Содержание!D$12/100)*E130</f>
        <v>12148.599999999999</v>
      </c>
      <c r="G130" s="53" t="s">
        <v>1249</v>
      </c>
    </row>
    <row r="131" spans="1:7" customFormat="1" ht="93" hidden="1" x14ac:dyDescent="0.35">
      <c r="A131" s="50" t="s">
        <v>1272</v>
      </c>
      <c r="B131" s="30" t="s">
        <v>1012</v>
      </c>
      <c r="C131" s="30" t="s">
        <v>944</v>
      </c>
      <c r="D131" s="28" t="s">
        <v>661</v>
      </c>
      <c r="E131" s="54">
        <v>12478.4</v>
      </c>
      <c r="F131" s="27">
        <f>(1-Содержание!D$12/100)*E131</f>
        <v>12478.4</v>
      </c>
      <c r="G131" s="53" t="s">
        <v>1250</v>
      </c>
    </row>
    <row r="132" spans="1:7" customFormat="1" ht="93" hidden="1" x14ac:dyDescent="0.35">
      <c r="A132" s="50" t="s">
        <v>1272</v>
      </c>
      <c r="B132" s="30" t="s">
        <v>1013</v>
      </c>
      <c r="C132" s="30" t="s">
        <v>945</v>
      </c>
      <c r="D132" s="28" t="s">
        <v>662</v>
      </c>
      <c r="E132" s="54">
        <v>12774.25</v>
      </c>
      <c r="F132" s="27">
        <f>(1-Содержание!D$12/100)*E132</f>
        <v>12774.25</v>
      </c>
      <c r="G132" s="53" t="s">
        <v>1251</v>
      </c>
    </row>
    <row r="133" spans="1:7" customFormat="1" ht="93" hidden="1" x14ac:dyDescent="0.35">
      <c r="A133" s="50" t="s">
        <v>1272</v>
      </c>
      <c r="B133" s="30" t="s">
        <v>1014</v>
      </c>
      <c r="C133" s="30" t="s">
        <v>946</v>
      </c>
      <c r="D133" s="28" t="s">
        <v>663</v>
      </c>
      <c r="E133" s="54">
        <v>13104.1</v>
      </c>
      <c r="F133" s="27">
        <f>(1-Содержание!D$12/100)*E133</f>
        <v>13104.1</v>
      </c>
      <c r="G133" s="53" t="s">
        <v>1252</v>
      </c>
    </row>
    <row r="134" spans="1:7" customFormat="1" ht="93" hidden="1" x14ac:dyDescent="0.35">
      <c r="A134" s="50" t="s">
        <v>1272</v>
      </c>
      <c r="B134" s="30" t="s">
        <v>1015</v>
      </c>
      <c r="C134" s="30" t="s">
        <v>947</v>
      </c>
      <c r="D134" s="28" t="s">
        <v>664</v>
      </c>
      <c r="E134" s="54">
        <v>13199.5</v>
      </c>
      <c r="F134" s="27">
        <f>(1-Содержание!D$12/100)*E134</f>
        <v>13199.5</v>
      </c>
      <c r="G134" s="53" t="s">
        <v>1253</v>
      </c>
    </row>
    <row r="135" spans="1:7" customFormat="1" ht="93" hidden="1" x14ac:dyDescent="0.35">
      <c r="A135" s="50" t="s">
        <v>1272</v>
      </c>
      <c r="B135" s="30" t="s">
        <v>1016</v>
      </c>
      <c r="C135" s="30" t="s">
        <v>948</v>
      </c>
      <c r="D135" s="28" t="s">
        <v>665</v>
      </c>
      <c r="E135" s="54">
        <v>13529.300000000001</v>
      </c>
      <c r="F135" s="27">
        <f>(1-Содержание!D$12/100)*E135</f>
        <v>13529.300000000001</v>
      </c>
      <c r="G135" s="53" t="s">
        <v>1254</v>
      </c>
    </row>
    <row r="136" spans="1:7" customFormat="1" ht="93" hidden="1" x14ac:dyDescent="0.35">
      <c r="A136" s="50" t="s">
        <v>1272</v>
      </c>
      <c r="B136" s="30" t="s">
        <v>1017</v>
      </c>
      <c r="C136" s="30" t="s">
        <v>949</v>
      </c>
      <c r="D136" s="28" t="s">
        <v>666</v>
      </c>
      <c r="E136" s="54">
        <v>13581.75</v>
      </c>
      <c r="F136" s="27">
        <f>(1-Содержание!D$12/100)*E136</f>
        <v>13581.75</v>
      </c>
      <c r="G136" s="53" t="s">
        <v>1255</v>
      </c>
    </row>
    <row r="137" spans="1:7" customFormat="1" ht="93" hidden="1" x14ac:dyDescent="0.35">
      <c r="A137" s="50" t="s">
        <v>1272</v>
      </c>
      <c r="B137" s="30" t="s">
        <v>1018</v>
      </c>
      <c r="C137" s="30" t="s">
        <v>950</v>
      </c>
      <c r="D137" s="28" t="s">
        <v>667</v>
      </c>
      <c r="E137" s="54">
        <v>14068.35</v>
      </c>
      <c r="F137" s="27">
        <f>(1-Содержание!D$12/100)*E137</f>
        <v>14068.35</v>
      </c>
      <c r="G137" s="53" t="s">
        <v>1256</v>
      </c>
    </row>
    <row r="138" spans="1:7" customFormat="1" ht="93" hidden="1" x14ac:dyDescent="0.35">
      <c r="A138" s="50" t="s">
        <v>1272</v>
      </c>
      <c r="B138" s="30" t="s">
        <v>1019</v>
      </c>
      <c r="C138" s="30" t="s">
        <v>951</v>
      </c>
      <c r="D138" s="28" t="s">
        <v>668</v>
      </c>
      <c r="E138" s="54">
        <v>13916.849999999999</v>
      </c>
      <c r="F138" s="27">
        <f>(1-Содержание!D$12/100)*E138</f>
        <v>13916.849999999999</v>
      </c>
      <c r="G138" s="53" t="s">
        <v>1257</v>
      </c>
    </row>
    <row r="139" spans="1:7" customFormat="1" ht="93" hidden="1" x14ac:dyDescent="0.35">
      <c r="A139" s="50" t="s">
        <v>1272</v>
      </c>
      <c r="B139" s="30" t="s">
        <v>1020</v>
      </c>
      <c r="C139" s="30" t="s">
        <v>952</v>
      </c>
      <c r="D139" s="28" t="s">
        <v>669</v>
      </c>
      <c r="E139" s="54">
        <v>14250.25</v>
      </c>
      <c r="F139" s="27">
        <f>(1-Содержание!D$12/100)*E139</f>
        <v>14250.25</v>
      </c>
      <c r="G139" s="53" t="s">
        <v>1258</v>
      </c>
    </row>
    <row r="140" spans="1:7" customFormat="1" ht="93" hidden="1" x14ac:dyDescent="0.35">
      <c r="A140" s="50" t="s">
        <v>1272</v>
      </c>
      <c r="B140" s="30" t="s">
        <v>1021</v>
      </c>
      <c r="C140" s="30" t="s">
        <v>953</v>
      </c>
      <c r="D140" s="28" t="s">
        <v>670</v>
      </c>
      <c r="E140" s="54">
        <v>14802.05</v>
      </c>
      <c r="F140" s="27">
        <f>(1-Содержание!D$12/100)*E140</f>
        <v>14802.05</v>
      </c>
      <c r="G140" s="53" t="s">
        <v>1259</v>
      </c>
    </row>
    <row r="141" spans="1:7" customFormat="1" ht="93" hidden="1" x14ac:dyDescent="0.35">
      <c r="A141" s="50" t="s">
        <v>1272</v>
      </c>
      <c r="B141" s="30" t="s">
        <v>1022</v>
      </c>
      <c r="C141" s="30" t="s">
        <v>954</v>
      </c>
      <c r="D141" s="28" t="s">
        <v>671</v>
      </c>
      <c r="E141" s="54">
        <v>15288.65</v>
      </c>
      <c r="F141" s="27">
        <f>(1-Содержание!D$12/100)*E141</f>
        <v>15288.65</v>
      </c>
      <c r="G141" s="53" t="s">
        <v>1260</v>
      </c>
    </row>
    <row r="142" spans="1:7" customFormat="1" ht="93" hidden="1" x14ac:dyDescent="0.35">
      <c r="A142" s="50" t="s">
        <v>1272</v>
      </c>
      <c r="B142" s="30" t="s">
        <v>1023</v>
      </c>
      <c r="C142" s="30" t="s">
        <v>955</v>
      </c>
      <c r="D142" s="28" t="s">
        <v>672</v>
      </c>
      <c r="E142" s="54">
        <v>15425.699999999999</v>
      </c>
      <c r="F142" s="27">
        <f>(1-Содержание!D$12/100)*E142</f>
        <v>15425.699999999999</v>
      </c>
      <c r="G142" s="53" t="s">
        <v>1261</v>
      </c>
    </row>
    <row r="143" spans="1:7" customFormat="1" ht="93" hidden="1" x14ac:dyDescent="0.35">
      <c r="A143" s="50" t="s">
        <v>1272</v>
      </c>
      <c r="B143" s="30" t="s">
        <v>1024</v>
      </c>
      <c r="C143" s="30" t="s">
        <v>956</v>
      </c>
      <c r="D143" s="28" t="s">
        <v>673</v>
      </c>
      <c r="E143" s="54">
        <v>15755.550000000001</v>
      </c>
      <c r="F143" s="27">
        <f>(1-Содержание!D$12/100)*E143</f>
        <v>15755.550000000001</v>
      </c>
      <c r="G143" s="53" t="s">
        <v>1262</v>
      </c>
    </row>
    <row r="144" spans="1:7" customFormat="1" ht="93" hidden="1" x14ac:dyDescent="0.35">
      <c r="A144" s="50" t="s">
        <v>1272</v>
      </c>
      <c r="B144" s="30" t="s">
        <v>1025</v>
      </c>
      <c r="C144" s="30" t="s">
        <v>957</v>
      </c>
      <c r="D144" s="28" t="s">
        <v>674</v>
      </c>
      <c r="E144" s="54">
        <v>15439.349999999999</v>
      </c>
      <c r="F144" s="27">
        <f>(1-Содержание!D$12/100)*E144</f>
        <v>15439.349999999999</v>
      </c>
      <c r="G144" s="53" t="s">
        <v>1263</v>
      </c>
    </row>
    <row r="145" spans="1:7" customFormat="1" ht="93" hidden="1" x14ac:dyDescent="0.35">
      <c r="A145" s="50" t="s">
        <v>1272</v>
      </c>
      <c r="B145" s="30" t="s">
        <v>1026</v>
      </c>
      <c r="C145" s="30" t="s">
        <v>958</v>
      </c>
      <c r="D145" s="28" t="s">
        <v>675</v>
      </c>
      <c r="E145" s="54">
        <v>15925.95</v>
      </c>
      <c r="F145" s="27">
        <f>(1-Содержание!D$12/100)*E145</f>
        <v>15925.95</v>
      </c>
      <c r="G145" s="53" t="s">
        <v>1264</v>
      </c>
    </row>
    <row r="146" spans="1:7" customFormat="1" ht="93" hidden="1" x14ac:dyDescent="0.35">
      <c r="A146" s="50" t="s">
        <v>1272</v>
      </c>
      <c r="B146" s="30" t="s">
        <v>1027</v>
      </c>
      <c r="C146" s="30" t="s">
        <v>959</v>
      </c>
      <c r="D146" s="28" t="s">
        <v>676</v>
      </c>
      <c r="E146" s="54">
        <v>16516.349999999999</v>
      </c>
      <c r="F146" s="27">
        <f>(1-Содержание!D$12/100)*E146</f>
        <v>16516.349999999999</v>
      </c>
      <c r="G146" s="53" t="s">
        <v>1265</v>
      </c>
    </row>
    <row r="147" spans="1:7" customFormat="1" ht="93" hidden="1" x14ac:dyDescent="0.35">
      <c r="A147" s="50" t="s">
        <v>1272</v>
      </c>
      <c r="B147" s="30" t="s">
        <v>1028</v>
      </c>
      <c r="C147" s="30" t="s">
        <v>960</v>
      </c>
      <c r="D147" s="28" t="s">
        <v>677</v>
      </c>
      <c r="E147" s="54">
        <v>16846.199999999997</v>
      </c>
      <c r="F147" s="27">
        <f>(1-Содержание!D$12/100)*E147</f>
        <v>16846.199999999997</v>
      </c>
      <c r="G147" s="53" t="s">
        <v>1266</v>
      </c>
    </row>
    <row r="148" spans="1:7" customFormat="1" ht="93" hidden="1" x14ac:dyDescent="0.35">
      <c r="A148" s="50" t="s">
        <v>1272</v>
      </c>
      <c r="B148" s="30" t="s">
        <v>1029</v>
      </c>
      <c r="C148" s="30" t="s">
        <v>961</v>
      </c>
      <c r="D148" s="28" t="s">
        <v>678</v>
      </c>
      <c r="E148" s="54">
        <v>16956.400000000001</v>
      </c>
      <c r="F148" s="27">
        <f>(1-Содержание!D$12/100)*E148</f>
        <v>16956.400000000001</v>
      </c>
      <c r="G148" s="53" t="s">
        <v>1267</v>
      </c>
    </row>
    <row r="149" spans="1:7" customFormat="1" ht="93" hidden="1" x14ac:dyDescent="0.35">
      <c r="A149" s="50" t="s">
        <v>1272</v>
      </c>
      <c r="B149" s="30" t="s">
        <v>1030</v>
      </c>
      <c r="C149" s="30" t="s">
        <v>962</v>
      </c>
      <c r="D149" s="28" t="s">
        <v>679</v>
      </c>
      <c r="E149" s="55">
        <v>17286.25</v>
      </c>
      <c r="F149" s="27">
        <f>(1-Содержание!D$12/100)*E149</f>
        <v>17286.25</v>
      </c>
      <c r="G149" s="52" t="s">
        <v>1268</v>
      </c>
    </row>
    <row r="153" spans="1:7" x14ac:dyDescent="0.35">
      <c r="C153" s="111" t="s">
        <v>237</v>
      </c>
    </row>
  </sheetData>
  <autoFilter ref="A13:A149" xr:uid="{00000000-0009-0000-0000-000001000000}">
    <filterColumn colId="0">
      <filters>
        <filter val="сплошная полка"/>
      </filters>
    </filterColumn>
  </autoFilter>
  <mergeCells count="2">
    <mergeCell ref="B10:E10"/>
    <mergeCell ref="A1:A12"/>
  </mergeCells>
  <phoneticPr fontId="5" type="noConversion"/>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9"/>
  <sheetViews>
    <sheetView zoomScale="70" zoomScaleNormal="70" workbookViewId="0">
      <selection sqref="A1:A13"/>
    </sheetView>
  </sheetViews>
  <sheetFormatPr defaultRowHeight="15.5" x14ac:dyDescent="0.35"/>
  <cols>
    <col min="1" max="1" width="30.6328125" style="96" customWidth="1"/>
    <col min="2" max="2" width="25.81640625" style="3" customWidth="1"/>
    <col min="3" max="3" width="87.26953125" style="3" bestFit="1" customWidth="1"/>
    <col min="4" max="4" width="15.54296875" style="22" bestFit="1" customWidth="1"/>
    <col min="5" max="5" width="15.26953125" style="23" customWidth="1"/>
    <col min="6" max="6" width="17.453125" customWidth="1"/>
    <col min="7" max="7" width="119.7265625" bestFit="1" customWidth="1"/>
  </cols>
  <sheetData>
    <row r="1" spans="1:12" x14ac:dyDescent="0.35">
      <c r="A1" s="128"/>
    </row>
    <row r="2" spans="1:12" x14ac:dyDescent="0.35">
      <c r="A2" s="128"/>
    </row>
    <row r="3" spans="1:12" x14ac:dyDescent="0.35">
      <c r="A3" s="128"/>
    </row>
    <row r="4" spans="1:12" x14ac:dyDescent="0.35">
      <c r="A4" s="128"/>
    </row>
    <row r="5" spans="1:12" x14ac:dyDescent="0.35">
      <c r="A5" s="128"/>
    </row>
    <row r="6" spans="1:12" x14ac:dyDescent="0.35">
      <c r="A6" s="128"/>
    </row>
    <row r="7" spans="1:12" x14ac:dyDescent="0.35">
      <c r="A7" s="128"/>
    </row>
    <row r="8" spans="1:12" x14ac:dyDescent="0.35">
      <c r="A8" s="128"/>
    </row>
    <row r="9" spans="1:12" ht="21" x14ac:dyDescent="0.5">
      <c r="A9" s="128"/>
      <c r="B9" s="125" t="s">
        <v>240</v>
      </c>
      <c r="C9" s="125"/>
      <c r="D9" s="125"/>
      <c r="E9" s="25"/>
    </row>
    <row r="10" spans="1:12" ht="21" x14ac:dyDescent="0.5">
      <c r="A10" s="128"/>
      <c r="B10" s="7"/>
      <c r="C10" s="7"/>
      <c r="D10" s="19"/>
      <c r="E10" s="20"/>
    </row>
    <row r="11" spans="1:12" x14ac:dyDescent="0.35">
      <c r="A11" s="128"/>
      <c r="B11" s="34"/>
      <c r="C11" s="34"/>
      <c r="D11" s="34"/>
      <c r="E11" s="34"/>
    </row>
    <row r="12" spans="1:12" ht="21" x14ac:dyDescent="0.5">
      <c r="A12" s="128"/>
      <c r="B12" s="7"/>
      <c r="C12" s="7"/>
      <c r="D12" s="19"/>
      <c r="E12" s="20"/>
    </row>
    <row r="13" spans="1:12" x14ac:dyDescent="0.35">
      <c r="A13" s="129"/>
      <c r="B13" s="4"/>
      <c r="D13" s="21" t="s">
        <v>236</v>
      </c>
      <c r="E13" s="49">
        <v>45904</v>
      </c>
      <c r="F13" s="67"/>
      <c r="H13" s="67"/>
      <c r="I13" s="67"/>
      <c r="J13" s="67"/>
      <c r="K13" s="67"/>
      <c r="L13" s="67"/>
    </row>
    <row r="14" spans="1:12" s="1" customFormat="1" ht="55.5" customHeight="1" x14ac:dyDescent="0.35">
      <c r="A14" s="94" t="s">
        <v>681</v>
      </c>
      <c r="B14" s="16" t="s">
        <v>4</v>
      </c>
      <c r="C14" s="68" t="s">
        <v>235</v>
      </c>
      <c r="D14" s="69" t="s">
        <v>361</v>
      </c>
      <c r="E14" s="70" t="s">
        <v>362</v>
      </c>
      <c r="F14" s="66" t="str">
        <f>CONCATENATE("Цена с учетом скидки ",Содержание!D12,Содержание!E12)</f>
        <v>Цена с учетом скидки 0%</v>
      </c>
      <c r="G14" s="70" t="s">
        <v>680</v>
      </c>
      <c r="H14" s="67"/>
      <c r="I14" s="67"/>
      <c r="J14" s="67"/>
      <c r="K14" s="67"/>
      <c r="L14" s="67"/>
    </row>
    <row r="15" spans="1:12" ht="72.5" x14ac:dyDescent="0.35">
      <c r="A15" s="95" t="s">
        <v>893</v>
      </c>
      <c r="B15" s="18" t="s">
        <v>1031</v>
      </c>
      <c r="C15" s="17" t="s">
        <v>836</v>
      </c>
      <c r="D15" s="18" t="s">
        <v>444</v>
      </c>
      <c r="E15" s="71">
        <v>24360.32</v>
      </c>
      <c r="F15" s="75">
        <f>(1-Содержание!$D$12/100)*Таблица1[[#This Row],[RRP*,                  руб. с НДС]]</f>
        <v>24360.32</v>
      </c>
      <c r="G15" s="33" t="s">
        <v>1668</v>
      </c>
    </row>
    <row r="16" spans="1:12" ht="72.5" x14ac:dyDescent="0.35">
      <c r="A16" s="95" t="s">
        <v>893</v>
      </c>
      <c r="B16" s="18" t="s">
        <v>1032</v>
      </c>
      <c r="C16" s="17" t="s">
        <v>785</v>
      </c>
      <c r="D16" s="18" t="s">
        <v>444</v>
      </c>
      <c r="E16" s="71">
        <v>23817.440000000002</v>
      </c>
      <c r="F16" s="75">
        <f>(1-Содержание!$D$12/100)*Таблица1[[#This Row],[RRP*,                  руб. с НДС]]</f>
        <v>23817.440000000002</v>
      </c>
      <c r="G16" s="33" t="s">
        <v>1668</v>
      </c>
    </row>
    <row r="17" spans="1:7" ht="72.5" x14ac:dyDescent="0.35">
      <c r="A17" s="95" t="s">
        <v>893</v>
      </c>
      <c r="B17" s="18" t="s">
        <v>1033</v>
      </c>
      <c r="C17" s="17" t="s">
        <v>837</v>
      </c>
      <c r="D17" s="18" t="s">
        <v>445</v>
      </c>
      <c r="E17" s="71">
        <v>25964.84</v>
      </c>
      <c r="F17" s="75">
        <f>(1-Содержание!$D$12/100)*Таблица1[[#This Row],[RRP*,                  руб. с НДС]]</f>
        <v>25964.84</v>
      </c>
      <c r="G17" s="33" t="s">
        <v>1669</v>
      </c>
    </row>
    <row r="18" spans="1:7" ht="72.5" x14ac:dyDescent="0.35">
      <c r="A18" s="95" t="s">
        <v>893</v>
      </c>
      <c r="B18" s="18" t="s">
        <v>1034</v>
      </c>
      <c r="C18" s="17" t="s">
        <v>786</v>
      </c>
      <c r="D18" s="18" t="s">
        <v>445</v>
      </c>
      <c r="E18" s="71">
        <v>25421.96</v>
      </c>
      <c r="F18" s="75">
        <f>(1-Содержание!$D$12/100)*Таблица1[[#This Row],[RRP*,                  руб. с НДС]]</f>
        <v>25421.96</v>
      </c>
      <c r="G18" s="33" t="s">
        <v>1669</v>
      </c>
    </row>
    <row r="19" spans="1:7" ht="72.5" x14ac:dyDescent="0.35">
      <c r="A19" s="95" t="s">
        <v>893</v>
      </c>
      <c r="B19" s="18" t="s">
        <v>1035</v>
      </c>
      <c r="C19" s="17" t="s">
        <v>838</v>
      </c>
      <c r="D19" s="18" t="s">
        <v>446</v>
      </c>
      <c r="E19" s="71">
        <v>28170.959999999999</v>
      </c>
      <c r="F19" s="75">
        <f>(1-Содержание!$D$12/100)*Таблица1[[#This Row],[RRP*,                  руб. с НДС]]</f>
        <v>28170.959999999999</v>
      </c>
      <c r="G19" s="33" t="s">
        <v>1670</v>
      </c>
    </row>
    <row r="20" spans="1:7" ht="72.5" x14ac:dyDescent="0.35">
      <c r="A20" s="95" t="s">
        <v>893</v>
      </c>
      <c r="B20" s="18" t="s">
        <v>1036</v>
      </c>
      <c r="C20" s="17" t="s">
        <v>787</v>
      </c>
      <c r="D20" s="18" t="s">
        <v>446</v>
      </c>
      <c r="E20" s="71">
        <v>27628.080000000002</v>
      </c>
      <c r="F20" s="75">
        <f>(1-Содержание!$D$12/100)*Таблица1[[#This Row],[RRP*,                  руб. с НДС]]</f>
        <v>27628.080000000002</v>
      </c>
      <c r="G20" s="33" t="s">
        <v>1670</v>
      </c>
    </row>
    <row r="21" spans="1:7" ht="72.5" x14ac:dyDescent="0.35">
      <c r="A21" s="95" t="s">
        <v>893</v>
      </c>
      <c r="B21" s="18" t="s">
        <v>1037</v>
      </c>
      <c r="C21" s="17" t="s">
        <v>839</v>
      </c>
      <c r="D21" s="18" t="s">
        <v>448</v>
      </c>
      <c r="E21" s="71">
        <v>24758.92</v>
      </c>
      <c r="F21" s="75">
        <f>(1-Содержание!$D$12/100)*Таблица1[[#This Row],[RRP*,                  руб. с НДС]]</f>
        <v>24758.92</v>
      </c>
      <c r="G21" s="33" t="s">
        <v>1671</v>
      </c>
    </row>
    <row r="22" spans="1:7" ht="72.5" x14ac:dyDescent="0.35">
      <c r="A22" s="95" t="s">
        <v>893</v>
      </c>
      <c r="B22" s="18" t="s">
        <v>1038</v>
      </c>
      <c r="C22" s="17" t="s">
        <v>788</v>
      </c>
      <c r="D22" s="18" t="s">
        <v>448</v>
      </c>
      <c r="E22" s="71">
        <v>24216.04</v>
      </c>
      <c r="F22" s="75">
        <f>(1-Содержание!$D$12/100)*Таблица1[[#This Row],[RRP*,                  руб. с НДС]]</f>
        <v>24216.04</v>
      </c>
      <c r="G22" s="33" t="s">
        <v>1671</v>
      </c>
    </row>
    <row r="23" spans="1:7" ht="72.5" x14ac:dyDescent="0.35">
      <c r="A23" s="95" t="s">
        <v>893</v>
      </c>
      <c r="B23" s="18" t="s">
        <v>1039</v>
      </c>
      <c r="C23" s="17" t="s">
        <v>840</v>
      </c>
      <c r="D23" s="18" t="s">
        <v>449</v>
      </c>
      <c r="E23" s="71">
        <v>27583.440000000002</v>
      </c>
      <c r="F23" s="75">
        <f>(1-Содержание!$D$12/100)*Таблица1[[#This Row],[RRP*,                  руб. с НДС]]</f>
        <v>27583.440000000002</v>
      </c>
      <c r="G23" s="33" t="s">
        <v>1672</v>
      </c>
    </row>
    <row r="24" spans="1:7" ht="72.5" x14ac:dyDescent="0.35">
      <c r="A24" s="95" t="s">
        <v>893</v>
      </c>
      <c r="B24" s="18" t="s">
        <v>1040</v>
      </c>
      <c r="C24" s="17" t="s">
        <v>789</v>
      </c>
      <c r="D24" s="18" t="s">
        <v>449</v>
      </c>
      <c r="E24" s="71">
        <v>27040.560000000001</v>
      </c>
      <c r="F24" s="75">
        <f>(1-Содержание!$D$12/100)*Таблица1[[#This Row],[RRP*,                  руб. с НДС]]</f>
        <v>27040.560000000001</v>
      </c>
      <c r="G24" s="33" t="s">
        <v>1672</v>
      </c>
    </row>
    <row r="25" spans="1:7" ht="72.5" x14ac:dyDescent="0.35">
      <c r="A25" s="95" t="s">
        <v>893</v>
      </c>
      <c r="B25" s="18" t="s">
        <v>1041</v>
      </c>
      <c r="C25" s="17" t="s">
        <v>841</v>
      </c>
      <c r="D25" s="18" t="s">
        <v>450</v>
      </c>
      <c r="E25" s="71">
        <v>29508.760000000002</v>
      </c>
      <c r="F25" s="75">
        <f>(1-Содержание!$D$12/100)*Таблица1[[#This Row],[RRP*,                  руб. с НДС]]</f>
        <v>29508.760000000002</v>
      </c>
      <c r="G25" s="33" t="s">
        <v>1673</v>
      </c>
    </row>
    <row r="26" spans="1:7" ht="72.5" x14ac:dyDescent="0.35">
      <c r="A26" s="95" t="s">
        <v>893</v>
      </c>
      <c r="B26" s="18" t="s">
        <v>1042</v>
      </c>
      <c r="C26" s="17" t="s">
        <v>790</v>
      </c>
      <c r="D26" s="18" t="s">
        <v>450</v>
      </c>
      <c r="E26" s="71">
        <v>28965.88</v>
      </c>
      <c r="F26" s="75">
        <f>(1-Содержание!$D$12/100)*Таблица1[[#This Row],[RRP*,                  руб. с НДС]]</f>
        <v>28965.88</v>
      </c>
      <c r="G26" s="33" t="s">
        <v>1673</v>
      </c>
    </row>
    <row r="27" spans="1:7" ht="72.5" x14ac:dyDescent="0.35">
      <c r="A27" s="95" t="s">
        <v>893</v>
      </c>
      <c r="B27" s="18" t="s">
        <v>1043</v>
      </c>
      <c r="C27" s="17" t="s">
        <v>842</v>
      </c>
      <c r="D27" s="18" t="s">
        <v>452</v>
      </c>
      <c r="E27" s="71">
        <v>26101.68</v>
      </c>
      <c r="F27" s="75">
        <f>(1-Содержание!$D$12/100)*Таблица1[[#This Row],[RRP*,                  руб. с НДС]]</f>
        <v>26101.68</v>
      </c>
      <c r="G27" s="33" t="s">
        <v>1674</v>
      </c>
    </row>
    <row r="28" spans="1:7" ht="72.5" x14ac:dyDescent="0.35">
      <c r="A28" s="95" t="s">
        <v>893</v>
      </c>
      <c r="B28" s="18" t="s">
        <v>1044</v>
      </c>
      <c r="C28" s="17" t="s">
        <v>791</v>
      </c>
      <c r="D28" s="18" t="s">
        <v>452</v>
      </c>
      <c r="E28" s="71">
        <v>25558.800000000003</v>
      </c>
      <c r="F28" s="75">
        <f>(1-Содержание!$D$12/100)*Таблица1[[#This Row],[RRP*,                  руб. с НДС]]</f>
        <v>25558.800000000003</v>
      </c>
      <c r="G28" s="33" t="s">
        <v>1674</v>
      </c>
    </row>
    <row r="29" spans="1:7" ht="72.5" x14ac:dyDescent="0.35">
      <c r="A29" s="95" t="s">
        <v>893</v>
      </c>
      <c r="B29" s="18" t="s">
        <v>1045</v>
      </c>
      <c r="C29" s="17" t="s">
        <v>843</v>
      </c>
      <c r="D29" s="18" t="s">
        <v>453</v>
      </c>
      <c r="E29" s="71">
        <v>28523.48</v>
      </c>
      <c r="F29" s="75">
        <f>(1-Содержание!$D$12/100)*Таблица1[[#This Row],[RRP*,                  руб. с НДС]]</f>
        <v>28523.48</v>
      </c>
      <c r="G29" s="33" t="s">
        <v>1675</v>
      </c>
    </row>
    <row r="30" spans="1:7" ht="72.5" x14ac:dyDescent="0.35">
      <c r="A30" s="95" t="s">
        <v>893</v>
      </c>
      <c r="B30" s="18" t="s">
        <v>1046</v>
      </c>
      <c r="C30" s="17" t="s">
        <v>792</v>
      </c>
      <c r="D30" s="18" t="s">
        <v>453</v>
      </c>
      <c r="E30" s="71">
        <v>27980.6</v>
      </c>
      <c r="F30" s="75">
        <f>(1-Содержание!$D$12/100)*Таблица1[[#This Row],[RRP*,                  руб. с НДС]]</f>
        <v>27980.6</v>
      </c>
      <c r="G30" s="33" t="s">
        <v>1675</v>
      </c>
    </row>
    <row r="31" spans="1:7" ht="72.5" x14ac:dyDescent="0.35">
      <c r="A31" s="95" t="s">
        <v>893</v>
      </c>
      <c r="B31" s="18" t="s">
        <v>1047</v>
      </c>
      <c r="C31" s="17" t="s">
        <v>844</v>
      </c>
      <c r="D31" s="18" t="s">
        <v>454</v>
      </c>
      <c r="E31" s="71">
        <v>30973.48</v>
      </c>
      <c r="F31" s="75">
        <f>(1-Содержание!$D$12/100)*Таблица1[[#This Row],[RRP*,                  руб. с НДС]]</f>
        <v>30973.48</v>
      </c>
      <c r="G31" s="33" t="s">
        <v>1676</v>
      </c>
    </row>
    <row r="32" spans="1:7" ht="72.5" x14ac:dyDescent="0.35">
      <c r="A32" s="95" t="s">
        <v>893</v>
      </c>
      <c r="B32" s="18" t="s">
        <v>1048</v>
      </c>
      <c r="C32" s="17" t="s">
        <v>793</v>
      </c>
      <c r="D32" s="18" t="s">
        <v>454</v>
      </c>
      <c r="E32" s="71">
        <v>30430.6</v>
      </c>
      <c r="F32" s="75">
        <f>(1-Содержание!$D$12/100)*Таблица1[[#This Row],[RRP*,                  руб. с НДС]]</f>
        <v>30430.6</v>
      </c>
      <c r="G32" s="33" t="s">
        <v>1676</v>
      </c>
    </row>
    <row r="33" spans="1:7" ht="72.5" x14ac:dyDescent="0.35">
      <c r="A33" s="95" t="s">
        <v>893</v>
      </c>
      <c r="B33" s="18" t="s">
        <v>1049</v>
      </c>
      <c r="C33" s="17" t="s">
        <v>845</v>
      </c>
      <c r="D33" s="18" t="s">
        <v>456</v>
      </c>
      <c r="E33" s="71">
        <v>27956.28</v>
      </c>
      <c r="F33" s="75">
        <f>(1-Содержание!$D$12/100)*Таблица1[[#This Row],[RRP*,                  руб. с НДС]]</f>
        <v>27956.28</v>
      </c>
      <c r="G33" s="33" t="s">
        <v>1677</v>
      </c>
    </row>
    <row r="34" spans="1:7" ht="72.5" x14ac:dyDescent="0.35">
      <c r="A34" s="95" t="s">
        <v>893</v>
      </c>
      <c r="B34" s="18" t="s">
        <v>1050</v>
      </c>
      <c r="C34" s="17" t="s">
        <v>794</v>
      </c>
      <c r="D34" s="18" t="s">
        <v>456</v>
      </c>
      <c r="E34" s="71">
        <v>27413.4</v>
      </c>
      <c r="F34" s="75">
        <f>(1-Содержание!$D$12/100)*Таблица1[[#This Row],[RRP*,                  руб. с НДС]]</f>
        <v>27413.4</v>
      </c>
      <c r="G34" s="33" t="s">
        <v>1677</v>
      </c>
    </row>
    <row r="35" spans="1:7" ht="72.5" x14ac:dyDescent="0.35">
      <c r="A35" s="95" t="s">
        <v>893</v>
      </c>
      <c r="B35" s="18" t="s">
        <v>1051</v>
      </c>
      <c r="C35" s="17" t="s">
        <v>846</v>
      </c>
      <c r="D35" s="18" t="s">
        <v>457</v>
      </c>
      <c r="E35" s="71">
        <v>30411.879999999997</v>
      </c>
      <c r="F35" s="75">
        <f>(1-Содержание!$D$12/100)*Таблица1[[#This Row],[RRP*,                  руб. с НДС]]</f>
        <v>30411.879999999997</v>
      </c>
      <c r="G35" s="33" t="s">
        <v>1678</v>
      </c>
    </row>
    <row r="36" spans="1:7" ht="72.5" x14ac:dyDescent="0.35">
      <c r="A36" s="95" t="s">
        <v>893</v>
      </c>
      <c r="B36" s="18" t="s">
        <v>1052</v>
      </c>
      <c r="C36" s="17" t="s">
        <v>795</v>
      </c>
      <c r="D36" s="18" t="s">
        <v>457</v>
      </c>
      <c r="E36" s="71">
        <v>29869</v>
      </c>
      <c r="F36" s="75">
        <f>(1-Содержание!$D$12/100)*Таблица1[[#This Row],[RRP*,                  руб. с НДС]]</f>
        <v>29869</v>
      </c>
      <c r="G36" s="33" t="s">
        <v>1678</v>
      </c>
    </row>
    <row r="37" spans="1:7" ht="72.5" x14ac:dyDescent="0.35">
      <c r="A37" s="95" t="s">
        <v>893</v>
      </c>
      <c r="B37" s="18" t="s">
        <v>1053</v>
      </c>
      <c r="C37" s="17" t="s">
        <v>847</v>
      </c>
      <c r="D37" s="18" t="s">
        <v>458</v>
      </c>
      <c r="E37" s="71">
        <v>32146.959999999999</v>
      </c>
      <c r="F37" s="75">
        <f>(1-Содержание!$D$12/100)*Таблица1[[#This Row],[RRP*,                  руб. с НДС]]</f>
        <v>32146.959999999999</v>
      </c>
      <c r="G37" s="33" t="s">
        <v>1679</v>
      </c>
    </row>
    <row r="38" spans="1:7" ht="72.5" x14ac:dyDescent="0.35">
      <c r="A38" s="95" t="s">
        <v>893</v>
      </c>
      <c r="B38" s="18" t="s">
        <v>1054</v>
      </c>
      <c r="C38" s="17" t="s">
        <v>796</v>
      </c>
      <c r="D38" s="18" t="s">
        <v>458</v>
      </c>
      <c r="E38" s="71">
        <v>31604.080000000002</v>
      </c>
      <c r="F38" s="75">
        <f>(1-Содержание!$D$12/100)*Таблица1[[#This Row],[RRP*,                  руб. с НДС]]</f>
        <v>31604.080000000002</v>
      </c>
      <c r="G38" s="33" t="s">
        <v>1679</v>
      </c>
    </row>
    <row r="39" spans="1:7" ht="72.5" x14ac:dyDescent="0.35">
      <c r="A39" s="95" t="s">
        <v>893</v>
      </c>
      <c r="B39" s="18" t="s">
        <v>1055</v>
      </c>
      <c r="C39" s="17" t="s">
        <v>848</v>
      </c>
      <c r="D39" s="18" t="s">
        <v>460</v>
      </c>
      <c r="E39" s="71">
        <v>29200.36</v>
      </c>
      <c r="F39" s="75">
        <f>(1-Содержание!$D$12/100)*Таблица1[[#This Row],[RRP*,                  руб. с НДС]]</f>
        <v>29200.36</v>
      </c>
      <c r="G39" s="33" t="s">
        <v>1680</v>
      </c>
    </row>
    <row r="40" spans="1:7" ht="72.5" x14ac:dyDescent="0.35">
      <c r="A40" s="95" t="s">
        <v>893</v>
      </c>
      <c r="B40" s="18" t="s">
        <v>1056</v>
      </c>
      <c r="C40" s="17" t="s">
        <v>797</v>
      </c>
      <c r="D40" s="18" t="s">
        <v>460</v>
      </c>
      <c r="E40" s="71">
        <v>28657.480000000003</v>
      </c>
      <c r="F40" s="75">
        <f>(1-Содержание!$D$12/100)*Таблица1[[#This Row],[RRP*,                  руб. с НДС]]</f>
        <v>28657.480000000003</v>
      </c>
      <c r="G40" s="33" t="s">
        <v>1680</v>
      </c>
    </row>
    <row r="41" spans="1:7" ht="72.5" x14ac:dyDescent="0.35">
      <c r="A41" s="95" t="s">
        <v>893</v>
      </c>
      <c r="B41" s="18" t="s">
        <v>1057</v>
      </c>
      <c r="C41" s="17" t="s">
        <v>849</v>
      </c>
      <c r="D41" s="18" t="s">
        <v>461</v>
      </c>
      <c r="E41" s="71">
        <v>31795.119999999999</v>
      </c>
      <c r="F41" s="75">
        <f>(1-Содержание!$D$12/100)*Таблица1[[#This Row],[RRP*,                  руб. с НДС]]</f>
        <v>31795.119999999999</v>
      </c>
      <c r="G41" s="33" t="s">
        <v>1681</v>
      </c>
    </row>
    <row r="42" spans="1:7" ht="72.5" x14ac:dyDescent="0.35">
      <c r="A42" s="95" t="s">
        <v>893</v>
      </c>
      <c r="B42" s="18" t="s">
        <v>1058</v>
      </c>
      <c r="C42" s="17" t="s">
        <v>798</v>
      </c>
      <c r="D42" s="18" t="s">
        <v>461</v>
      </c>
      <c r="E42" s="71">
        <v>31252.239999999998</v>
      </c>
      <c r="F42" s="75">
        <f>(1-Содержание!$D$12/100)*Таблица1[[#This Row],[RRP*,                  руб. с НДС]]</f>
        <v>31252.239999999998</v>
      </c>
      <c r="G42" s="33" t="s">
        <v>1681</v>
      </c>
    </row>
    <row r="43" spans="1:7" ht="72.5" x14ac:dyDescent="0.35">
      <c r="A43" s="95" t="s">
        <v>893</v>
      </c>
      <c r="B43" s="18" t="s">
        <v>1059</v>
      </c>
      <c r="C43" s="17" t="s">
        <v>850</v>
      </c>
      <c r="D43" s="18" t="s">
        <v>462</v>
      </c>
      <c r="E43" s="71">
        <v>33649.56</v>
      </c>
      <c r="F43" s="75">
        <f>(1-Содержание!$D$12/100)*Таблица1[[#This Row],[RRP*,                  руб. с НДС]]</f>
        <v>33649.56</v>
      </c>
      <c r="G43" s="33" t="s">
        <v>1682</v>
      </c>
    </row>
    <row r="44" spans="1:7" ht="72.5" x14ac:dyDescent="0.35">
      <c r="A44" s="95" t="s">
        <v>893</v>
      </c>
      <c r="B44" s="18" t="s">
        <v>1060</v>
      </c>
      <c r="C44" s="17" t="s">
        <v>799</v>
      </c>
      <c r="D44" s="18" t="s">
        <v>462</v>
      </c>
      <c r="E44" s="71">
        <v>33106.68</v>
      </c>
      <c r="F44" s="75">
        <f>(1-Содержание!$D$12/100)*Таблица1[[#This Row],[RRP*,                  руб. с НДС]]</f>
        <v>33106.68</v>
      </c>
      <c r="G44" s="33" t="s">
        <v>1682</v>
      </c>
    </row>
    <row r="45" spans="1:7" ht="72.5" x14ac:dyDescent="0.35">
      <c r="A45" s="95" t="s">
        <v>893</v>
      </c>
      <c r="B45" s="18" t="s">
        <v>1061</v>
      </c>
      <c r="C45" s="17" t="s">
        <v>851</v>
      </c>
      <c r="D45" s="18" t="s">
        <v>464</v>
      </c>
      <c r="E45" s="71">
        <v>30412.239999999998</v>
      </c>
      <c r="F45" s="75">
        <f>(1-Содержание!$D$12/100)*Таблица1[[#This Row],[RRP*,                  руб. с НДС]]</f>
        <v>30412.239999999998</v>
      </c>
      <c r="G45" s="33" t="s">
        <v>1683</v>
      </c>
    </row>
    <row r="46" spans="1:7" ht="72.5" x14ac:dyDescent="0.35">
      <c r="A46" s="95" t="s">
        <v>893</v>
      </c>
      <c r="B46" s="18" t="s">
        <v>1062</v>
      </c>
      <c r="C46" s="17" t="s">
        <v>800</v>
      </c>
      <c r="D46" s="18" t="s">
        <v>464</v>
      </c>
      <c r="E46" s="71">
        <v>29869.360000000001</v>
      </c>
      <c r="F46" s="75">
        <f>(1-Содержание!$D$12/100)*Таблица1[[#This Row],[RRP*,                  руб. с НДС]]</f>
        <v>29869.360000000001</v>
      </c>
      <c r="G46" s="33" t="s">
        <v>1683</v>
      </c>
    </row>
    <row r="47" spans="1:7" ht="72.5" x14ac:dyDescent="0.35">
      <c r="A47" s="95" t="s">
        <v>893</v>
      </c>
      <c r="B47" s="18" t="s">
        <v>1063</v>
      </c>
      <c r="C47" s="17" t="s">
        <v>852</v>
      </c>
      <c r="D47" s="18" t="s">
        <v>465</v>
      </c>
      <c r="E47" s="71">
        <v>33080.92</v>
      </c>
      <c r="F47" s="75">
        <f>(1-Содержание!$D$12/100)*Таблица1[[#This Row],[RRP*,                  руб. с НДС]]</f>
        <v>33080.92</v>
      </c>
      <c r="G47" s="33" t="s">
        <v>1684</v>
      </c>
    </row>
    <row r="48" spans="1:7" ht="72.5" x14ac:dyDescent="0.35">
      <c r="A48" s="95" t="s">
        <v>893</v>
      </c>
      <c r="B48" s="18" t="s">
        <v>1064</v>
      </c>
      <c r="C48" s="17" t="s">
        <v>801</v>
      </c>
      <c r="D48" s="18" t="s">
        <v>465</v>
      </c>
      <c r="E48" s="71">
        <v>32538.04</v>
      </c>
      <c r="F48" s="75">
        <f>(1-Содержание!$D$12/100)*Таблица1[[#This Row],[RRP*,                  руб. с НДС]]</f>
        <v>32538.04</v>
      </c>
      <c r="G48" s="33" t="s">
        <v>1684</v>
      </c>
    </row>
    <row r="49" spans="1:7" ht="72.5" x14ac:dyDescent="0.35">
      <c r="A49" s="95" t="s">
        <v>893</v>
      </c>
      <c r="B49" s="18" t="s">
        <v>1065</v>
      </c>
      <c r="C49" s="17" t="s">
        <v>853</v>
      </c>
      <c r="D49" s="18" t="s">
        <v>466</v>
      </c>
      <c r="E49" s="71">
        <v>35779.520000000004</v>
      </c>
      <c r="F49" s="75">
        <f>(1-Содержание!$D$12/100)*Таблица1[[#This Row],[RRP*,                  руб. с НДС]]</f>
        <v>35779.520000000004</v>
      </c>
      <c r="G49" s="33" t="s">
        <v>1685</v>
      </c>
    </row>
    <row r="50" spans="1:7" ht="72.5" x14ac:dyDescent="0.35">
      <c r="A50" s="95" t="s">
        <v>893</v>
      </c>
      <c r="B50" s="18" t="s">
        <v>1066</v>
      </c>
      <c r="C50" s="17" t="s">
        <v>802</v>
      </c>
      <c r="D50" s="18" t="s">
        <v>466</v>
      </c>
      <c r="E50" s="71">
        <v>35236.639999999999</v>
      </c>
      <c r="F50" s="75">
        <f>(1-Содержание!$D$12/100)*Таблица1[[#This Row],[RRP*,                  руб. с НДС]]</f>
        <v>35236.639999999999</v>
      </c>
      <c r="G50" s="33" t="s">
        <v>1685</v>
      </c>
    </row>
    <row r="51" spans="1:7" ht="72.5" x14ac:dyDescent="0.35">
      <c r="A51" s="95" t="s">
        <v>893</v>
      </c>
      <c r="B51" s="18" t="s">
        <v>1067</v>
      </c>
      <c r="C51" s="17" t="s">
        <v>854</v>
      </c>
      <c r="D51" s="18" t="s">
        <v>468</v>
      </c>
      <c r="E51" s="71">
        <v>31688.760000000002</v>
      </c>
      <c r="F51" s="75">
        <f>(1-Содержание!$D$12/100)*Таблица1[[#This Row],[RRP*,                  руб. с НДС]]</f>
        <v>31688.760000000002</v>
      </c>
      <c r="G51" s="33" t="s">
        <v>1686</v>
      </c>
    </row>
    <row r="52" spans="1:7" ht="72.5" x14ac:dyDescent="0.35">
      <c r="A52" s="95" t="s">
        <v>893</v>
      </c>
      <c r="B52" s="18" t="s">
        <v>1068</v>
      </c>
      <c r="C52" s="17" t="s">
        <v>803</v>
      </c>
      <c r="D52" s="18" t="s">
        <v>468</v>
      </c>
      <c r="E52" s="71">
        <v>31145.88</v>
      </c>
      <c r="F52" s="75">
        <f>(1-Содержание!$D$12/100)*Таблица1[[#This Row],[RRP*,                  руб. с НДС]]</f>
        <v>31145.88</v>
      </c>
      <c r="G52" s="33" t="s">
        <v>1686</v>
      </c>
    </row>
    <row r="53" spans="1:7" ht="72.5" x14ac:dyDescent="0.35">
      <c r="A53" s="95" t="s">
        <v>893</v>
      </c>
      <c r="B53" s="18" t="s">
        <v>1069</v>
      </c>
      <c r="C53" s="17" t="s">
        <v>855</v>
      </c>
      <c r="D53" s="18" t="s">
        <v>469</v>
      </c>
      <c r="E53" s="71">
        <v>35834.880000000005</v>
      </c>
      <c r="F53" s="75">
        <f>(1-Содержание!$D$12/100)*Таблица1[[#This Row],[RRP*,                  руб. с НДС]]</f>
        <v>35834.880000000005</v>
      </c>
      <c r="G53" s="33" t="s">
        <v>1687</v>
      </c>
    </row>
    <row r="54" spans="1:7" ht="72.5" x14ac:dyDescent="0.35">
      <c r="A54" s="95" t="s">
        <v>893</v>
      </c>
      <c r="B54" s="18" t="s">
        <v>1070</v>
      </c>
      <c r="C54" s="17" t="s">
        <v>804</v>
      </c>
      <c r="D54" s="18" t="s">
        <v>469</v>
      </c>
      <c r="E54" s="71">
        <v>35292</v>
      </c>
      <c r="F54" s="75">
        <f>(1-Содержание!$D$12/100)*Таблица1[[#This Row],[RRP*,                  руб. с НДС]]</f>
        <v>35292</v>
      </c>
      <c r="G54" s="33" t="s">
        <v>1687</v>
      </c>
    </row>
    <row r="55" spans="1:7" ht="72.5" x14ac:dyDescent="0.35">
      <c r="A55" s="95" t="s">
        <v>893</v>
      </c>
      <c r="B55" s="18" t="s">
        <v>1071</v>
      </c>
      <c r="C55" s="17" t="s">
        <v>856</v>
      </c>
      <c r="D55" s="18" t="s">
        <v>470</v>
      </c>
      <c r="E55" s="71">
        <v>39985</v>
      </c>
      <c r="F55" s="75">
        <f>(1-Содержание!$D$12/100)*Таблица1[[#This Row],[RRP*,                  руб. с НДС]]</f>
        <v>39985</v>
      </c>
      <c r="G55" s="33" t="s">
        <v>1688</v>
      </c>
    </row>
    <row r="56" spans="1:7" ht="72.5" x14ac:dyDescent="0.35">
      <c r="A56" s="95" t="s">
        <v>893</v>
      </c>
      <c r="B56" s="18" t="s">
        <v>1072</v>
      </c>
      <c r="C56" s="17" t="s">
        <v>805</v>
      </c>
      <c r="D56" s="18" t="s">
        <v>470</v>
      </c>
      <c r="E56" s="71">
        <v>39442.119999999995</v>
      </c>
      <c r="F56" s="75">
        <f>(1-Содержание!$D$12/100)*Таблица1[[#This Row],[RRP*,                  руб. с НДС]]</f>
        <v>39442.119999999995</v>
      </c>
      <c r="G56" s="33" t="s">
        <v>1688</v>
      </c>
    </row>
    <row r="57" spans="1:7" ht="72.5" x14ac:dyDescent="0.35">
      <c r="A57" s="95" t="s">
        <v>893</v>
      </c>
      <c r="B57" s="18" t="s">
        <v>1073</v>
      </c>
      <c r="C57" s="17" t="s">
        <v>857</v>
      </c>
      <c r="D57" s="18" t="s">
        <v>472</v>
      </c>
      <c r="E57" s="71">
        <v>32965.279999999999</v>
      </c>
      <c r="F57" s="75">
        <f>(1-Содержание!$D$12/100)*Таблица1[[#This Row],[RRP*,                  руб. с НДС]]</f>
        <v>32965.279999999999</v>
      </c>
      <c r="G57" s="33" t="s">
        <v>1689</v>
      </c>
    </row>
    <row r="58" spans="1:7" ht="72.5" x14ac:dyDescent="0.35">
      <c r="A58" s="95" t="s">
        <v>893</v>
      </c>
      <c r="B58" s="18" t="s">
        <v>1074</v>
      </c>
      <c r="C58" s="17" t="s">
        <v>806</v>
      </c>
      <c r="D58" s="18" t="s">
        <v>472</v>
      </c>
      <c r="E58" s="71">
        <v>32422.400000000001</v>
      </c>
      <c r="F58" s="75">
        <f>(1-Содержание!$D$12/100)*Таблица1[[#This Row],[RRP*,                  руб. с НДС]]</f>
        <v>32422.400000000001</v>
      </c>
      <c r="G58" s="33" t="s">
        <v>1689</v>
      </c>
    </row>
    <row r="59" spans="1:7" ht="72.5" x14ac:dyDescent="0.35">
      <c r="A59" s="95" t="s">
        <v>893</v>
      </c>
      <c r="B59" s="18" t="s">
        <v>1075</v>
      </c>
      <c r="C59" s="17" t="s">
        <v>858</v>
      </c>
      <c r="D59" s="18" t="s">
        <v>473</v>
      </c>
      <c r="E59" s="71">
        <v>37343.240000000005</v>
      </c>
      <c r="F59" s="75">
        <f>(1-Содержание!$D$12/100)*Таблица1[[#This Row],[RRP*,                  руб. с НДС]]</f>
        <v>37343.240000000005</v>
      </c>
      <c r="G59" s="33" t="s">
        <v>1690</v>
      </c>
    </row>
    <row r="60" spans="1:7" ht="72.5" x14ac:dyDescent="0.35">
      <c r="A60" s="95" t="s">
        <v>893</v>
      </c>
      <c r="B60" s="18" t="s">
        <v>1076</v>
      </c>
      <c r="C60" s="17" t="s">
        <v>807</v>
      </c>
      <c r="D60" s="18" t="s">
        <v>473</v>
      </c>
      <c r="E60" s="71">
        <v>36800.36</v>
      </c>
      <c r="F60" s="75">
        <f>(1-Содержание!$D$12/100)*Таблица1[[#This Row],[RRP*,                  руб. с НДС]]</f>
        <v>36800.36</v>
      </c>
      <c r="G60" s="33" t="s">
        <v>1690</v>
      </c>
    </row>
    <row r="61" spans="1:7" ht="72.5" x14ac:dyDescent="0.35">
      <c r="A61" s="95" t="s">
        <v>893</v>
      </c>
      <c r="B61" s="18" t="s">
        <v>1077</v>
      </c>
      <c r="C61" s="17" t="s">
        <v>859</v>
      </c>
      <c r="D61" s="18" t="s">
        <v>474</v>
      </c>
      <c r="E61" s="71">
        <v>41725.240000000005</v>
      </c>
      <c r="F61" s="75">
        <f>(1-Содержание!$D$12/100)*Таблица1[[#This Row],[RRP*,                  руб. с НДС]]</f>
        <v>41725.240000000005</v>
      </c>
      <c r="G61" s="33" t="s">
        <v>1691</v>
      </c>
    </row>
    <row r="62" spans="1:7" ht="72.5" x14ac:dyDescent="0.35">
      <c r="A62" s="95" t="s">
        <v>893</v>
      </c>
      <c r="B62" s="18" t="s">
        <v>1078</v>
      </c>
      <c r="C62" s="17" t="s">
        <v>808</v>
      </c>
      <c r="D62" s="18" t="s">
        <v>474</v>
      </c>
      <c r="E62" s="71">
        <v>41182.36</v>
      </c>
      <c r="F62" s="75">
        <f>(1-Содержание!$D$12/100)*Таблица1[[#This Row],[RRP*,                  руб. с НДС]]</f>
        <v>41182.36</v>
      </c>
      <c r="G62" s="33" t="s">
        <v>1691</v>
      </c>
    </row>
    <row r="63" spans="1:7" ht="72.5" x14ac:dyDescent="0.35">
      <c r="A63" s="95" t="s">
        <v>893</v>
      </c>
      <c r="B63" s="18" t="s">
        <v>1079</v>
      </c>
      <c r="C63" s="17" t="s">
        <v>860</v>
      </c>
      <c r="D63" s="18" t="s">
        <v>476</v>
      </c>
      <c r="E63" s="71">
        <v>34241.800000000003</v>
      </c>
      <c r="F63" s="75">
        <f>(1-Содержание!$D$12/100)*Таблица1[[#This Row],[RRP*,                  руб. с НДС]]</f>
        <v>34241.800000000003</v>
      </c>
      <c r="G63" s="33" t="s">
        <v>1692</v>
      </c>
    </row>
    <row r="64" spans="1:7" ht="72.5" x14ac:dyDescent="0.35">
      <c r="A64" s="95" t="s">
        <v>893</v>
      </c>
      <c r="B64" s="18" t="s">
        <v>1080</v>
      </c>
      <c r="C64" s="17" t="s">
        <v>809</v>
      </c>
      <c r="D64" s="18" t="s">
        <v>476</v>
      </c>
      <c r="E64" s="71">
        <v>33698.92</v>
      </c>
      <c r="F64" s="75">
        <f>(1-Содержание!$D$12/100)*Таблица1[[#This Row],[RRP*,                  руб. с НДС]]</f>
        <v>33698.92</v>
      </c>
      <c r="G64" s="33" t="s">
        <v>1692</v>
      </c>
    </row>
    <row r="65" spans="1:7" ht="72.5" x14ac:dyDescent="0.35">
      <c r="A65" s="95" t="s">
        <v>893</v>
      </c>
      <c r="B65" s="18" t="s">
        <v>1081</v>
      </c>
      <c r="C65" s="17" t="s">
        <v>861</v>
      </c>
      <c r="D65" s="18" t="s">
        <v>477</v>
      </c>
      <c r="E65" s="71">
        <v>38851.64</v>
      </c>
      <c r="F65" s="75">
        <f>(1-Содержание!$D$12/100)*Таблица1[[#This Row],[RRP*,                  руб. с НДС]]</f>
        <v>38851.64</v>
      </c>
      <c r="G65" s="33" t="s">
        <v>1693</v>
      </c>
    </row>
    <row r="66" spans="1:7" ht="72.5" x14ac:dyDescent="0.35">
      <c r="A66" s="95" t="s">
        <v>893</v>
      </c>
      <c r="B66" s="18" t="s">
        <v>1082</v>
      </c>
      <c r="C66" s="17" t="s">
        <v>810</v>
      </c>
      <c r="D66" s="18" t="s">
        <v>477</v>
      </c>
      <c r="E66" s="71">
        <v>38308.759999999995</v>
      </c>
      <c r="F66" s="75">
        <f>(1-Содержание!$D$12/100)*Таблица1[[#This Row],[RRP*,                  руб. с НДС]]</f>
        <v>38308.759999999995</v>
      </c>
      <c r="G66" s="33" t="s">
        <v>1693</v>
      </c>
    </row>
    <row r="67" spans="1:7" ht="72.5" x14ac:dyDescent="0.35">
      <c r="A67" s="95" t="s">
        <v>893</v>
      </c>
      <c r="B67" s="18" t="s">
        <v>1083</v>
      </c>
      <c r="C67" s="17" t="s">
        <v>862</v>
      </c>
      <c r="D67" s="18" t="s">
        <v>478</v>
      </c>
      <c r="E67" s="71">
        <v>43465.279999999999</v>
      </c>
      <c r="F67" s="75">
        <f>(1-Содержание!$D$12/100)*Таблица1[[#This Row],[RRP*,                  руб. с НДС]]</f>
        <v>43465.279999999999</v>
      </c>
      <c r="G67" s="33" t="s">
        <v>1694</v>
      </c>
    </row>
    <row r="68" spans="1:7" ht="72.5" x14ac:dyDescent="0.35">
      <c r="A68" s="95" t="s">
        <v>893</v>
      </c>
      <c r="B68" s="18" t="s">
        <v>1084</v>
      </c>
      <c r="C68" s="17" t="s">
        <v>811</v>
      </c>
      <c r="D68" s="18" t="s">
        <v>478</v>
      </c>
      <c r="E68" s="71">
        <v>42922.400000000001</v>
      </c>
      <c r="F68" s="75">
        <f>(1-Содержание!$D$12/100)*Таблица1[[#This Row],[RRP*,                  руб. с НДС]]</f>
        <v>42922.400000000001</v>
      </c>
      <c r="G68" s="33" t="s">
        <v>1694</v>
      </c>
    </row>
    <row r="69" spans="1:7" ht="72.5" x14ac:dyDescent="0.35">
      <c r="A69" s="95" t="s">
        <v>893</v>
      </c>
      <c r="B69" s="18" t="s">
        <v>1085</v>
      </c>
      <c r="C69" s="17" t="s">
        <v>863</v>
      </c>
      <c r="D69" s="18" t="s">
        <v>480</v>
      </c>
      <c r="E69" s="71">
        <v>35518.36</v>
      </c>
      <c r="F69" s="75">
        <f>(1-Содержание!$D$12/100)*Таблица1[[#This Row],[RRP*,                  руб. с НДС]]</f>
        <v>35518.36</v>
      </c>
      <c r="G69" s="33" t="s">
        <v>1695</v>
      </c>
    </row>
    <row r="70" spans="1:7" ht="72.5" x14ac:dyDescent="0.35">
      <c r="A70" s="95" t="s">
        <v>893</v>
      </c>
      <c r="B70" s="18" t="s">
        <v>1086</v>
      </c>
      <c r="C70" s="17" t="s">
        <v>812</v>
      </c>
      <c r="D70" s="18" t="s">
        <v>480</v>
      </c>
      <c r="E70" s="71">
        <v>34975.479999999996</v>
      </c>
      <c r="F70" s="75">
        <f>(1-Содержание!$D$12/100)*Таблица1[[#This Row],[RRP*,                  руб. с НДС]]</f>
        <v>34975.479999999996</v>
      </c>
      <c r="G70" s="33" t="s">
        <v>1695</v>
      </c>
    </row>
    <row r="71" spans="1:7" ht="72.5" x14ac:dyDescent="0.35">
      <c r="A71" s="95" t="s">
        <v>893</v>
      </c>
      <c r="B71" s="18" t="s">
        <v>1087</v>
      </c>
      <c r="C71" s="17" t="s">
        <v>864</v>
      </c>
      <c r="D71" s="18" t="s">
        <v>481</v>
      </c>
      <c r="E71" s="71">
        <v>40360</v>
      </c>
      <c r="F71" s="75">
        <f>(1-Содержание!$D$12/100)*Таблица1[[#This Row],[RRP*,                  руб. с НДС]]</f>
        <v>40360</v>
      </c>
      <c r="G71" s="33" t="s">
        <v>1696</v>
      </c>
    </row>
    <row r="72" spans="1:7" ht="72.5" x14ac:dyDescent="0.35">
      <c r="A72" s="95" t="s">
        <v>893</v>
      </c>
      <c r="B72" s="18" t="s">
        <v>1088</v>
      </c>
      <c r="C72" s="17" t="s">
        <v>813</v>
      </c>
      <c r="D72" s="18" t="s">
        <v>481</v>
      </c>
      <c r="E72" s="71">
        <v>39817.119999999995</v>
      </c>
      <c r="F72" s="75">
        <f>(1-Содержание!$D$12/100)*Таблица1[[#This Row],[RRP*,                  руб. с НДС]]</f>
        <v>39817.119999999995</v>
      </c>
      <c r="G72" s="33" t="s">
        <v>1696</v>
      </c>
    </row>
    <row r="73" spans="1:7" ht="72.5" x14ac:dyDescent="0.35">
      <c r="A73" s="95" t="s">
        <v>893</v>
      </c>
      <c r="B73" s="18" t="s">
        <v>1089</v>
      </c>
      <c r="C73" s="17" t="s">
        <v>865</v>
      </c>
      <c r="D73" s="18" t="s">
        <v>482</v>
      </c>
      <c r="E73" s="71">
        <v>45205.479999999996</v>
      </c>
      <c r="F73" s="75">
        <f>(1-Содержание!$D$12/100)*Таблица1[[#This Row],[RRP*,                  руб. с НДС]]</f>
        <v>45205.479999999996</v>
      </c>
      <c r="G73" s="33" t="s">
        <v>1697</v>
      </c>
    </row>
    <row r="74" spans="1:7" ht="72.5" x14ac:dyDescent="0.35">
      <c r="A74" s="95" t="s">
        <v>893</v>
      </c>
      <c r="B74" s="18" t="s">
        <v>1090</v>
      </c>
      <c r="C74" s="17" t="s">
        <v>814</v>
      </c>
      <c r="D74" s="18" t="s">
        <v>482</v>
      </c>
      <c r="E74" s="71">
        <v>44662.6</v>
      </c>
      <c r="F74" s="75">
        <f>(1-Содержание!$D$12/100)*Таблица1[[#This Row],[RRP*,                  руб. с НДС]]</f>
        <v>44662.6</v>
      </c>
      <c r="G74" s="33" t="s">
        <v>1697</v>
      </c>
    </row>
    <row r="75" spans="1:7" ht="72.5" x14ac:dyDescent="0.35">
      <c r="A75" s="95" t="s">
        <v>893</v>
      </c>
      <c r="B75" s="18" t="s">
        <v>1091</v>
      </c>
      <c r="C75" s="17" t="s">
        <v>866</v>
      </c>
      <c r="D75" s="18" t="s">
        <v>484</v>
      </c>
      <c r="E75" s="71">
        <v>36794.880000000005</v>
      </c>
      <c r="F75" s="75">
        <f>(1-Содержание!$D$12/100)*Таблица1[[#This Row],[RRP*,                  руб. с НДС]]</f>
        <v>36794.880000000005</v>
      </c>
      <c r="G75" s="33" t="s">
        <v>1698</v>
      </c>
    </row>
    <row r="76" spans="1:7" ht="72.5" x14ac:dyDescent="0.35">
      <c r="A76" s="95" t="s">
        <v>893</v>
      </c>
      <c r="B76" s="18" t="s">
        <v>1092</v>
      </c>
      <c r="C76" s="17" t="s">
        <v>815</v>
      </c>
      <c r="D76" s="18" t="s">
        <v>484</v>
      </c>
      <c r="E76" s="71">
        <v>36252</v>
      </c>
      <c r="F76" s="75">
        <f>(1-Содержание!$D$12/100)*Таблица1[[#This Row],[RRP*,                  руб. с НДС]]</f>
        <v>36252</v>
      </c>
      <c r="G76" s="33" t="s">
        <v>1698</v>
      </c>
    </row>
    <row r="77" spans="1:7" ht="72.5" x14ac:dyDescent="0.35">
      <c r="A77" s="95" t="s">
        <v>893</v>
      </c>
      <c r="B77" s="18" t="s">
        <v>1093</v>
      </c>
      <c r="C77" s="17" t="s">
        <v>867</v>
      </c>
      <c r="D77" s="18" t="s">
        <v>485</v>
      </c>
      <c r="E77" s="71">
        <v>41868.199999999997</v>
      </c>
      <c r="F77" s="75">
        <f>(1-Содержание!$D$12/100)*Таблица1[[#This Row],[RRP*,                  руб. с НДС]]</f>
        <v>41868.199999999997</v>
      </c>
      <c r="G77" s="33" t="s">
        <v>1699</v>
      </c>
    </row>
    <row r="78" spans="1:7" ht="72.5" x14ac:dyDescent="0.35">
      <c r="A78" s="95" t="s">
        <v>893</v>
      </c>
      <c r="B78" s="18" t="s">
        <v>1094</v>
      </c>
      <c r="C78" s="17" t="s">
        <v>816</v>
      </c>
      <c r="D78" s="18" t="s">
        <v>485</v>
      </c>
      <c r="E78" s="71">
        <v>41325.32</v>
      </c>
      <c r="F78" s="75">
        <f>(1-Содержание!$D$12/100)*Таблица1[[#This Row],[RRP*,                  руб. с НДС]]</f>
        <v>41325.32</v>
      </c>
      <c r="G78" s="33" t="s">
        <v>1699</v>
      </c>
    </row>
    <row r="79" spans="1:7" ht="72.5" x14ac:dyDescent="0.35">
      <c r="A79" s="95" t="s">
        <v>893</v>
      </c>
      <c r="B79" s="18" t="s">
        <v>1095</v>
      </c>
      <c r="C79" s="17" t="s">
        <v>868</v>
      </c>
      <c r="D79" s="18" t="s">
        <v>486</v>
      </c>
      <c r="E79" s="71">
        <v>46945.520000000004</v>
      </c>
      <c r="F79" s="75">
        <f>(1-Содержание!$D$12/100)*Таблица1[[#This Row],[RRP*,                  руб. с НДС]]</f>
        <v>46945.520000000004</v>
      </c>
      <c r="G79" s="33" t="s">
        <v>1700</v>
      </c>
    </row>
    <row r="80" spans="1:7" ht="72.5" x14ac:dyDescent="0.35">
      <c r="A80" s="95" t="s">
        <v>893</v>
      </c>
      <c r="B80" s="18" t="s">
        <v>1096</v>
      </c>
      <c r="C80" s="17" t="s">
        <v>817</v>
      </c>
      <c r="D80" s="18" t="s">
        <v>486</v>
      </c>
      <c r="E80" s="71">
        <v>46402.64</v>
      </c>
      <c r="F80" s="75">
        <f>(1-Содержание!$D$12/100)*Таблица1[[#This Row],[RRP*,                  руб. с НДС]]</f>
        <v>46402.64</v>
      </c>
      <c r="G80" s="33" t="s">
        <v>1700</v>
      </c>
    </row>
    <row r="81" spans="1:7" ht="72.5" x14ac:dyDescent="0.35">
      <c r="A81" s="95" t="s">
        <v>893</v>
      </c>
      <c r="B81" s="18" t="s">
        <v>1097</v>
      </c>
      <c r="C81" s="17" t="s">
        <v>869</v>
      </c>
      <c r="D81" s="18" t="s">
        <v>887</v>
      </c>
      <c r="E81" s="71">
        <v>15781.64</v>
      </c>
      <c r="F81" s="75">
        <f>(1-Содержание!$D$12/100)*Таблица1[[#This Row],[RRP*,                  руб. с НДС]]</f>
        <v>15781.64</v>
      </c>
      <c r="G81" s="33" t="s">
        <v>1701</v>
      </c>
    </row>
    <row r="82" spans="1:7" ht="72.5" x14ac:dyDescent="0.35">
      <c r="A82" s="95" t="s">
        <v>893</v>
      </c>
      <c r="B82" s="18" t="s">
        <v>1098</v>
      </c>
      <c r="C82" s="17" t="s">
        <v>818</v>
      </c>
      <c r="D82" s="18" t="s">
        <v>887</v>
      </c>
      <c r="E82" s="71">
        <v>15238.76</v>
      </c>
      <c r="F82" s="75">
        <f>(1-Содержание!$D$12/100)*Таблица1[[#This Row],[RRP*,                  руб. с НДС]]</f>
        <v>15238.76</v>
      </c>
      <c r="G82" s="33" t="s">
        <v>1701</v>
      </c>
    </row>
    <row r="83" spans="1:7" ht="72.5" x14ac:dyDescent="0.35">
      <c r="A83" s="95" t="s">
        <v>893</v>
      </c>
      <c r="B83" s="18" t="s">
        <v>1099</v>
      </c>
      <c r="C83" s="17" t="s">
        <v>870</v>
      </c>
      <c r="D83" s="18" t="s">
        <v>888</v>
      </c>
      <c r="E83" s="71">
        <v>16998.800000000003</v>
      </c>
      <c r="F83" s="75">
        <f>(1-Содержание!$D$12/100)*Таблица1[[#This Row],[RRP*,                  руб. с НДС]]</f>
        <v>16998.800000000003</v>
      </c>
      <c r="G83" s="33" t="s">
        <v>1702</v>
      </c>
    </row>
    <row r="84" spans="1:7" ht="72.5" x14ac:dyDescent="0.35">
      <c r="A84" s="95" t="s">
        <v>893</v>
      </c>
      <c r="B84" s="18" t="s">
        <v>1100</v>
      </c>
      <c r="C84" s="17" t="s">
        <v>819</v>
      </c>
      <c r="D84" s="18" t="s">
        <v>888</v>
      </c>
      <c r="E84" s="71">
        <v>16455.920000000002</v>
      </c>
      <c r="F84" s="75">
        <f>(1-Содержание!$D$12/100)*Таблица1[[#This Row],[RRP*,                  руб. с НДС]]</f>
        <v>16455.920000000002</v>
      </c>
      <c r="G84" s="33" t="s">
        <v>1702</v>
      </c>
    </row>
    <row r="85" spans="1:7" ht="72.5" x14ac:dyDescent="0.35">
      <c r="A85" s="95" t="s">
        <v>893</v>
      </c>
      <c r="B85" s="18" t="s">
        <v>1101</v>
      </c>
      <c r="C85" s="17" t="s">
        <v>871</v>
      </c>
      <c r="D85" s="18" t="s">
        <v>889</v>
      </c>
      <c r="E85" s="71">
        <v>18220.120000000003</v>
      </c>
      <c r="F85" s="75">
        <f>(1-Содержание!$D$12/100)*Таблица1[[#This Row],[RRP*,                  руб. с НДС]]</f>
        <v>18220.120000000003</v>
      </c>
      <c r="G85" s="33" t="s">
        <v>1703</v>
      </c>
    </row>
    <row r="86" spans="1:7" ht="72.5" x14ac:dyDescent="0.35">
      <c r="A86" s="95" t="s">
        <v>893</v>
      </c>
      <c r="B86" s="18" t="s">
        <v>1102</v>
      </c>
      <c r="C86" s="17" t="s">
        <v>820</v>
      </c>
      <c r="D86" s="18" t="s">
        <v>889</v>
      </c>
      <c r="E86" s="71">
        <v>17677.240000000002</v>
      </c>
      <c r="F86" s="75">
        <f>(1-Содержание!$D$12/100)*Таблица1[[#This Row],[RRP*,                  руб. с НДС]]</f>
        <v>17677.240000000002</v>
      </c>
      <c r="G86" s="33" t="s">
        <v>1703</v>
      </c>
    </row>
    <row r="87" spans="1:7" ht="72.5" x14ac:dyDescent="0.35">
      <c r="A87" s="95" t="s">
        <v>893</v>
      </c>
      <c r="B87" s="18" t="s">
        <v>1103</v>
      </c>
      <c r="C87" s="17" t="s">
        <v>872</v>
      </c>
      <c r="D87" s="18" t="s">
        <v>890</v>
      </c>
      <c r="E87" s="71">
        <v>16910.800000000003</v>
      </c>
      <c r="F87" s="75">
        <f>(1-Содержание!$D$12/100)*Таблица1[[#This Row],[RRP*,                  руб. с НДС]]</f>
        <v>16910.800000000003</v>
      </c>
      <c r="G87" s="33" t="s">
        <v>1704</v>
      </c>
    </row>
    <row r="88" spans="1:7" ht="72.5" x14ac:dyDescent="0.35">
      <c r="A88" s="95" t="s">
        <v>893</v>
      </c>
      <c r="B88" s="18" t="s">
        <v>1104</v>
      </c>
      <c r="C88" s="17" t="s">
        <v>821</v>
      </c>
      <c r="D88" s="18" t="s">
        <v>890</v>
      </c>
      <c r="E88" s="71">
        <v>16367.920000000002</v>
      </c>
      <c r="F88" s="75">
        <f>(1-Содержание!$D$12/100)*Таблица1[[#This Row],[RRP*,                  руб. с НДС]]</f>
        <v>16367.920000000002</v>
      </c>
      <c r="G88" s="33" t="s">
        <v>1704</v>
      </c>
    </row>
    <row r="89" spans="1:7" ht="72.5" x14ac:dyDescent="0.35">
      <c r="A89" s="95" t="s">
        <v>893</v>
      </c>
      <c r="B89" s="18" t="s">
        <v>1105</v>
      </c>
      <c r="C89" s="17" t="s">
        <v>873</v>
      </c>
      <c r="D89" s="18" t="s">
        <v>891</v>
      </c>
      <c r="E89" s="71">
        <v>18323.160000000003</v>
      </c>
      <c r="F89" s="75">
        <f>(1-Содержание!$D$12/100)*Таблица1[[#This Row],[RRP*,                  руб. с НДС]]</f>
        <v>18323.160000000003</v>
      </c>
      <c r="G89" s="33" t="s">
        <v>1705</v>
      </c>
    </row>
    <row r="90" spans="1:7" ht="72.5" x14ac:dyDescent="0.35">
      <c r="A90" s="95" t="s">
        <v>893</v>
      </c>
      <c r="B90" s="18" t="s">
        <v>1106</v>
      </c>
      <c r="C90" s="17" t="s">
        <v>822</v>
      </c>
      <c r="D90" s="18" t="s">
        <v>891</v>
      </c>
      <c r="E90" s="71">
        <v>17780.280000000002</v>
      </c>
      <c r="F90" s="75">
        <f>(1-Содержание!$D$12/100)*Таблица1[[#This Row],[RRP*,                  руб. с НДС]]</f>
        <v>17780.280000000002</v>
      </c>
      <c r="G90" s="33" t="s">
        <v>1705</v>
      </c>
    </row>
    <row r="91" spans="1:7" ht="72.5" x14ac:dyDescent="0.35">
      <c r="A91" s="95" t="s">
        <v>893</v>
      </c>
      <c r="B91" s="18" t="s">
        <v>1107</v>
      </c>
      <c r="C91" s="17" t="s">
        <v>874</v>
      </c>
      <c r="D91" s="18" t="s">
        <v>892</v>
      </c>
      <c r="E91" s="71">
        <v>19739.36</v>
      </c>
      <c r="F91" s="75">
        <f>(1-Содержание!$D$12/100)*Таблица1[[#This Row],[RRP*,                  руб. с НДС]]</f>
        <v>19739.36</v>
      </c>
      <c r="G91" s="33" t="s">
        <v>1706</v>
      </c>
    </row>
    <row r="92" spans="1:7" ht="72.5" x14ac:dyDescent="0.35">
      <c r="A92" s="95" t="s">
        <v>893</v>
      </c>
      <c r="B92" s="18" t="s">
        <v>1108</v>
      </c>
      <c r="C92" s="17" t="s">
        <v>823</v>
      </c>
      <c r="D92" s="18" t="s">
        <v>892</v>
      </c>
      <c r="E92" s="71">
        <v>19196.480000000003</v>
      </c>
      <c r="F92" s="75">
        <f>(1-Содержание!$D$12/100)*Таблица1[[#This Row],[RRP*,                  руб. с НДС]]</f>
        <v>19196.480000000003</v>
      </c>
      <c r="G92" s="33" t="s">
        <v>1706</v>
      </c>
    </row>
    <row r="93" spans="1:7" ht="72.5" x14ac:dyDescent="0.35">
      <c r="A93" s="95" t="s">
        <v>893</v>
      </c>
      <c r="B93" s="18" t="s">
        <v>1109</v>
      </c>
      <c r="C93" s="17" t="s">
        <v>875</v>
      </c>
      <c r="D93" s="18" t="s">
        <v>488</v>
      </c>
      <c r="E93" s="71">
        <v>18040.120000000003</v>
      </c>
      <c r="F93" s="75">
        <f>(1-Содержание!$D$12/100)*Таблица1[[#This Row],[RRP*,                  руб. с НДС]]</f>
        <v>18040.120000000003</v>
      </c>
      <c r="G93" s="33" t="s">
        <v>1707</v>
      </c>
    </row>
    <row r="94" spans="1:7" ht="72.5" x14ac:dyDescent="0.35">
      <c r="A94" s="95" t="s">
        <v>893</v>
      </c>
      <c r="B94" s="18" t="s">
        <v>1110</v>
      </c>
      <c r="C94" s="17" t="s">
        <v>824</v>
      </c>
      <c r="D94" s="18" t="s">
        <v>488</v>
      </c>
      <c r="E94" s="71">
        <v>17497.240000000002</v>
      </c>
      <c r="F94" s="75">
        <f>(1-Содержание!$D$12/100)*Таблица1[[#This Row],[RRP*,                  руб. с НДС]]</f>
        <v>17497.240000000002</v>
      </c>
      <c r="G94" s="33" t="s">
        <v>1707</v>
      </c>
    </row>
    <row r="95" spans="1:7" ht="72.5" x14ac:dyDescent="0.35">
      <c r="A95" s="95" t="s">
        <v>893</v>
      </c>
      <c r="B95" s="18" t="s">
        <v>1111</v>
      </c>
      <c r="C95" s="17" t="s">
        <v>876</v>
      </c>
      <c r="D95" s="18" t="s">
        <v>489</v>
      </c>
      <c r="E95" s="71">
        <v>19647.36</v>
      </c>
      <c r="F95" s="75">
        <f>(1-Содержание!$D$12/100)*Таблица1[[#This Row],[RRP*,                  руб. с НДС]]</f>
        <v>19647.36</v>
      </c>
      <c r="G95" s="33" t="s">
        <v>1708</v>
      </c>
    </row>
    <row r="96" spans="1:7" ht="72.5" x14ac:dyDescent="0.35">
      <c r="A96" s="95" t="s">
        <v>893</v>
      </c>
      <c r="B96" s="18" t="s">
        <v>1112</v>
      </c>
      <c r="C96" s="17" t="s">
        <v>825</v>
      </c>
      <c r="D96" s="18" t="s">
        <v>489</v>
      </c>
      <c r="E96" s="71">
        <v>19104.480000000003</v>
      </c>
      <c r="F96" s="75">
        <f>(1-Содержание!$D$12/100)*Таблица1[[#This Row],[RRP*,                  руб. с НДС]]</f>
        <v>19104.480000000003</v>
      </c>
      <c r="G96" s="33" t="s">
        <v>1708</v>
      </c>
    </row>
    <row r="97" spans="1:7" ht="72.5" x14ac:dyDescent="0.35">
      <c r="A97" s="95" t="s">
        <v>893</v>
      </c>
      <c r="B97" s="18" t="s">
        <v>1113</v>
      </c>
      <c r="C97" s="17" t="s">
        <v>877</v>
      </c>
      <c r="D97" s="18" t="s">
        <v>490</v>
      </c>
      <c r="E97" s="71">
        <v>21258.760000000002</v>
      </c>
      <c r="F97" s="75">
        <f>(1-Содержание!$D$12/100)*Таблица1[[#This Row],[RRP*,                  руб. с НДС]]</f>
        <v>21258.760000000002</v>
      </c>
      <c r="G97" s="33" t="s">
        <v>1709</v>
      </c>
    </row>
    <row r="98" spans="1:7" ht="72.5" x14ac:dyDescent="0.35">
      <c r="A98" s="95" t="s">
        <v>893</v>
      </c>
      <c r="B98" s="18" t="s">
        <v>1114</v>
      </c>
      <c r="C98" s="17" t="s">
        <v>826</v>
      </c>
      <c r="D98" s="18" t="s">
        <v>490</v>
      </c>
      <c r="E98" s="71">
        <v>20715.88</v>
      </c>
      <c r="F98" s="75">
        <f>(1-Содержание!$D$12/100)*Таблица1[[#This Row],[RRP*,                  руб. с НДС]]</f>
        <v>20715.88</v>
      </c>
      <c r="G98" s="33" t="s">
        <v>1709</v>
      </c>
    </row>
    <row r="99" spans="1:7" ht="72.5" x14ac:dyDescent="0.35">
      <c r="A99" s="95" t="s">
        <v>893</v>
      </c>
      <c r="B99" s="18" t="s">
        <v>1115</v>
      </c>
      <c r="C99" s="17" t="s">
        <v>878</v>
      </c>
      <c r="D99" s="18" t="s">
        <v>492</v>
      </c>
      <c r="E99" s="71">
        <v>19169.440000000002</v>
      </c>
      <c r="F99" s="75">
        <f>(1-Содержание!$D$12/100)*Таблица1[[#This Row],[RRP*,                  руб. с НДС]]</f>
        <v>19169.440000000002</v>
      </c>
      <c r="G99" s="33" t="s">
        <v>1710</v>
      </c>
    </row>
    <row r="100" spans="1:7" ht="72.5" x14ac:dyDescent="0.35">
      <c r="A100" s="95" t="s">
        <v>893</v>
      </c>
      <c r="B100" s="18" t="s">
        <v>1116</v>
      </c>
      <c r="C100" s="17" t="s">
        <v>827</v>
      </c>
      <c r="D100" s="18" t="s">
        <v>492</v>
      </c>
      <c r="E100" s="71">
        <v>18626.560000000001</v>
      </c>
      <c r="F100" s="75">
        <f>(1-Содержание!$D$12/100)*Таблица1[[#This Row],[RRP*,                  руб. с НДС]]</f>
        <v>18626.560000000001</v>
      </c>
      <c r="G100" s="33" t="s">
        <v>1710</v>
      </c>
    </row>
    <row r="101" spans="1:7" ht="72.5" x14ac:dyDescent="0.35">
      <c r="A101" s="95" t="s">
        <v>893</v>
      </c>
      <c r="B101" s="18" t="s">
        <v>1117</v>
      </c>
      <c r="C101" s="17" t="s">
        <v>879</v>
      </c>
      <c r="D101" s="18" t="s">
        <v>493</v>
      </c>
      <c r="E101" s="71">
        <v>20971.72</v>
      </c>
      <c r="F101" s="75">
        <f>(1-Содержание!$D$12/100)*Таблица1[[#This Row],[RRP*,                  руб. с НДС]]</f>
        <v>20971.72</v>
      </c>
      <c r="G101" s="33" t="s">
        <v>1711</v>
      </c>
    </row>
    <row r="102" spans="1:7" ht="72.5" x14ac:dyDescent="0.35">
      <c r="A102" s="95" t="s">
        <v>893</v>
      </c>
      <c r="B102" s="18" t="s">
        <v>1118</v>
      </c>
      <c r="C102" s="17" t="s">
        <v>828</v>
      </c>
      <c r="D102" s="18" t="s">
        <v>493</v>
      </c>
      <c r="E102" s="71">
        <v>20428.84</v>
      </c>
      <c r="F102" s="75">
        <f>(1-Содержание!$D$12/100)*Таблица1[[#This Row],[RRP*,                  руб. с НДС]]</f>
        <v>20428.84</v>
      </c>
      <c r="G102" s="33" t="s">
        <v>1711</v>
      </c>
    </row>
    <row r="103" spans="1:7" ht="72.5" x14ac:dyDescent="0.35">
      <c r="A103" s="95" t="s">
        <v>893</v>
      </c>
      <c r="B103" s="18" t="s">
        <v>1119</v>
      </c>
      <c r="C103" s="17" t="s">
        <v>880</v>
      </c>
      <c r="D103" s="18" t="s">
        <v>494</v>
      </c>
      <c r="E103" s="71">
        <v>22778.04</v>
      </c>
      <c r="F103" s="75">
        <f>(1-Содержание!$D$12/100)*Таблица1[[#This Row],[RRP*,                  руб. с НДС]]</f>
        <v>22778.04</v>
      </c>
      <c r="G103" s="33" t="s">
        <v>1712</v>
      </c>
    </row>
    <row r="104" spans="1:7" ht="72.5" x14ac:dyDescent="0.35">
      <c r="A104" s="95" t="s">
        <v>893</v>
      </c>
      <c r="B104" s="18" t="s">
        <v>1120</v>
      </c>
      <c r="C104" s="17" t="s">
        <v>829</v>
      </c>
      <c r="D104" s="18" t="s">
        <v>494</v>
      </c>
      <c r="E104" s="71">
        <v>22235.160000000003</v>
      </c>
      <c r="F104" s="75">
        <f>(1-Содержание!$D$12/100)*Таблица1[[#This Row],[RRP*,                  руб. с НДС]]</f>
        <v>22235.160000000003</v>
      </c>
      <c r="G104" s="33" t="s">
        <v>1712</v>
      </c>
    </row>
    <row r="105" spans="1:7" ht="72.5" x14ac:dyDescent="0.35">
      <c r="A105" s="95" t="s">
        <v>893</v>
      </c>
      <c r="B105" s="18" t="s">
        <v>1121</v>
      </c>
      <c r="C105" s="17" t="s">
        <v>881</v>
      </c>
      <c r="D105" s="18" t="s">
        <v>496</v>
      </c>
      <c r="E105" s="71">
        <v>19350.440000000002</v>
      </c>
      <c r="F105" s="75">
        <f>(1-Содержание!$D$12/100)*Таблица1[[#This Row],[RRP*,                  руб. с НДС]]</f>
        <v>19350.440000000002</v>
      </c>
      <c r="G105" s="33" t="s">
        <v>1713</v>
      </c>
    </row>
    <row r="106" spans="1:7" ht="72.5" x14ac:dyDescent="0.35">
      <c r="A106" s="95" t="s">
        <v>893</v>
      </c>
      <c r="B106" s="18" t="s">
        <v>1122</v>
      </c>
      <c r="C106" s="17" t="s">
        <v>830</v>
      </c>
      <c r="D106" s="18" t="s">
        <v>496</v>
      </c>
      <c r="E106" s="71">
        <v>18807.560000000001</v>
      </c>
      <c r="F106" s="75">
        <f>(1-Содержание!$D$12/100)*Таблица1[[#This Row],[RRP*,                  руб. с НДС]]</f>
        <v>18807.560000000001</v>
      </c>
      <c r="G106" s="33" t="s">
        <v>1713</v>
      </c>
    </row>
    <row r="107" spans="1:7" ht="72.5" x14ac:dyDescent="0.35">
      <c r="A107" s="95" t="s">
        <v>893</v>
      </c>
      <c r="B107" s="18" t="s">
        <v>1123</v>
      </c>
      <c r="C107" s="17" t="s">
        <v>882</v>
      </c>
      <c r="D107" s="18" t="s">
        <v>497</v>
      </c>
      <c r="E107" s="71">
        <v>22127.96</v>
      </c>
      <c r="F107" s="75">
        <f>(1-Содержание!$D$12/100)*Таблица1[[#This Row],[RRP*,                  руб. с НДС]]</f>
        <v>22127.96</v>
      </c>
      <c r="G107" s="33" t="s">
        <v>1714</v>
      </c>
    </row>
    <row r="108" spans="1:7" ht="72.5" x14ac:dyDescent="0.35">
      <c r="A108" s="95" t="s">
        <v>893</v>
      </c>
      <c r="B108" s="18" t="s">
        <v>1124</v>
      </c>
      <c r="C108" s="17" t="s">
        <v>831</v>
      </c>
      <c r="D108" s="18" t="s">
        <v>497</v>
      </c>
      <c r="E108" s="71">
        <v>21585.08</v>
      </c>
      <c r="F108" s="75">
        <f>(1-Содержание!$D$12/100)*Таблица1[[#This Row],[RRP*,                  руб. с НДС]]</f>
        <v>21585.08</v>
      </c>
      <c r="G108" s="33" t="s">
        <v>1714</v>
      </c>
    </row>
    <row r="109" spans="1:7" ht="72.5" x14ac:dyDescent="0.35">
      <c r="A109" s="95" t="s">
        <v>893</v>
      </c>
      <c r="B109" s="18" t="s">
        <v>1125</v>
      </c>
      <c r="C109" s="17" t="s">
        <v>883</v>
      </c>
      <c r="D109" s="18" t="s">
        <v>498</v>
      </c>
      <c r="E109" s="71">
        <v>23346.720000000001</v>
      </c>
      <c r="F109" s="75">
        <f>(1-Содержание!$D$12/100)*Таблица1[[#This Row],[RRP*,                  руб. с НДС]]</f>
        <v>23346.720000000001</v>
      </c>
      <c r="G109" s="33" t="s">
        <v>1715</v>
      </c>
    </row>
    <row r="110" spans="1:7" ht="72.5" x14ac:dyDescent="0.35">
      <c r="A110" s="95" t="s">
        <v>893</v>
      </c>
      <c r="B110" s="18" t="s">
        <v>1126</v>
      </c>
      <c r="C110" s="17" t="s">
        <v>832</v>
      </c>
      <c r="D110" s="18" t="s">
        <v>498</v>
      </c>
      <c r="E110" s="71">
        <v>22803.840000000004</v>
      </c>
      <c r="F110" s="75">
        <f>(1-Содержание!$D$12/100)*Таблица1[[#This Row],[RRP*,                  руб. с НДС]]</f>
        <v>22803.840000000004</v>
      </c>
      <c r="G110" s="33" t="s">
        <v>1715</v>
      </c>
    </row>
    <row r="111" spans="1:7" ht="72.5" x14ac:dyDescent="0.35">
      <c r="A111" s="95" t="s">
        <v>893</v>
      </c>
      <c r="B111" s="18" t="s">
        <v>1127</v>
      </c>
      <c r="C111" s="17" t="s">
        <v>884</v>
      </c>
      <c r="D111" s="18" t="s">
        <v>500</v>
      </c>
      <c r="E111" s="71">
        <v>21690.52</v>
      </c>
      <c r="F111" s="75">
        <f>(1-Содержание!$D$12/100)*Таблица1[[#This Row],[RRP*,                  руб. с НДС]]</f>
        <v>21690.52</v>
      </c>
      <c r="G111" s="33" t="s">
        <v>1716</v>
      </c>
    </row>
    <row r="112" spans="1:7" ht="72.5" x14ac:dyDescent="0.35">
      <c r="A112" s="95" t="s">
        <v>893</v>
      </c>
      <c r="B112" s="18" t="s">
        <v>1128</v>
      </c>
      <c r="C112" s="17" t="s">
        <v>833</v>
      </c>
      <c r="D112" s="18" t="s">
        <v>500</v>
      </c>
      <c r="E112" s="71">
        <v>21147.64</v>
      </c>
      <c r="F112" s="75">
        <f>(1-Содержание!$D$12/100)*Таблица1[[#This Row],[RRP*,                  руб. с НДС]]</f>
        <v>21147.64</v>
      </c>
      <c r="G112" s="33" t="s">
        <v>1716</v>
      </c>
    </row>
    <row r="113" spans="1:7" ht="72.5" x14ac:dyDescent="0.35">
      <c r="A113" s="95" t="s">
        <v>893</v>
      </c>
      <c r="B113" s="18" t="s">
        <v>1129</v>
      </c>
      <c r="C113" s="17" t="s">
        <v>885</v>
      </c>
      <c r="D113" s="18" t="s">
        <v>501</v>
      </c>
      <c r="E113" s="71">
        <v>23257.919999999998</v>
      </c>
      <c r="F113" s="75">
        <f>(1-Содержание!$D$12/100)*Таблица1[[#This Row],[RRP*,                  руб. с НДС]]</f>
        <v>23257.919999999998</v>
      </c>
      <c r="G113" s="33" t="s">
        <v>1717</v>
      </c>
    </row>
    <row r="114" spans="1:7" ht="72.5" x14ac:dyDescent="0.35">
      <c r="A114" s="95" t="s">
        <v>893</v>
      </c>
      <c r="B114" s="18" t="s">
        <v>1130</v>
      </c>
      <c r="C114" s="17" t="s">
        <v>834</v>
      </c>
      <c r="D114" s="18" t="s">
        <v>501</v>
      </c>
      <c r="E114" s="71">
        <v>22715.040000000001</v>
      </c>
      <c r="F114" s="75">
        <f>(1-Содержание!$D$12/100)*Таблица1[[#This Row],[RRP*,                  руб. с НДС]]</f>
        <v>22715.040000000001</v>
      </c>
      <c r="G114" s="33" t="s">
        <v>1717</v>
      </c>
    </row>
    <row r="115" spans="1:7" ht="72.5" x14ac:dyDescent="0.35">
      <c r="A115" s="95" t="s">
        <v>893</v>
      </c>
      <c r="B115" s="18" t="s">
        <v>1131</v>
      </c>
      <c r="C115" s="17" t="s">
        <v>886</v>
      </c>
      <c r="D115" s="18" t="s">
        <v>502</v>
      </c>
      <c r="E115" s="71">
        <v>24921.16</v>
      </c>
      <c r="F115" s="75">
        <f>(1-Содержание!$D$12/100)*Таблица1[[#This Row],[RRP*,                  руб. с НДС]]</f>
        <v>24921.16</v>
      </c>
      <c r="G115" s="33" t="s">
        <v>1718</v>
      </c>
    </row>
    <row r="116" spans="1:7" ht="72.5" x14ac:dyDescent="0.35">
      <c r="A116" s="95" t="s">
        <v>893</v>
      </c>
      <c r="B116" s="18" t="s">
        <v>1132</v>
      </c>
      <c r="C116" s="17" t="s">
        <v>835</v>
      </c>
      <c r="D116" s="18" t="s">
        <v>502</v>
      </c>
      <c r="E116" s="71">
        <v>24378.28</v>
      </c>
      <c r="F116" s="75">
        <f>(1-Содержание!$D$12/100)*Таблица1[[#This Row],[RRP*,                  руб. с НДС]]</f>
        <v>24378.28</v>
      </c>
      <c r="G116" s="33" t="s">
        <v>1718</v>
      </c>
    </row>
    <row r="117" spans="1:7" ht="72.5" x14ac:dyDescent="0.35">
      <c r="A117" s="95" t="s">
        <v>894</v>
      </c>
      <c r="B117" s="18" t="s">
        <v>1557</v>
      </c>
      <c r="C117" s="17" t="s">
        <v>734</v>
      </c>
      <c r="D117" s="18" t="s">
        <v>444</v>
      </c>
      <c r="E117" s="71">
        <v>28187.559999999998</v>
      </c>
      <c r="F117" s="75">
        <f>(1-Содержание!$D$12/100)*Таблица1[[#This Row],[RRP*,                  руб. с НДС]]</f>
        <v>28187.559999999998</v>
      </c>
      <c r="G117" s="33" t="s">
        <v>1719</v>
      </c>
    </row>
    <row r="118" spans="1:7" ht="72.5" x14ac:dyDescent="0.35">
      <c r="A118" s="95" t="s">
        <v>894</v>
      </c>
      <c r="B118" s="18" t="s">
        <v>1558</v>
      </c>
      <c r="C118" s="17" t="s">
        <v>683</v>
      </c>
      <c r="D118" s="18" t="s">
        <v>444</v>
      </c>
      <c r="E118" s="71">
        <v>27644.68</v>
      </c>
      <c r="F118" s="75">
        <f>(1-Содержание!$D$12/100)*Таблица1[[#This Row],[RRP*,                  руб. с НДС]]</f>
        <v>27644.68</v>
      </c>
      <c r="G118" s="33" t="s">
        <v>1719</v>
      </c>
    </row>
    <row r="119" spans="1:7" ht="72.5" x14ac:dyDescent="0.35">
      <c r="A119" s="95" t="s">
        <v>894</v>
      </c>
      <c r="B119" s="18" t="s">
        <v>1559</v>
      </c>
      <c r="C119" s="17" t="s">
        <v>735</v>
      </c>
      <c r="D119" s="18" t="s">
        <v>445</v>
      </c>
      <c r="E119" s="71">
        <v>29912.080000000002</v>
      </c>
      <c r="F119" s="75">
        <f>(1-Содержание!$D$12/100)*Таблица1[[#This Row],[RRP*,                  руб. с НДС]]</f>
        <v>29912.080000000002</v>
      </c>
      <c r="G119" s="33" t="s">
        <v>1720</v>
      </c>
    </row>
    <row r="120" spans="1:7" ht="72.5" x14ac:dyDescent="0.35">
      <c r="A120" s="95" t="s">
        <v>894</v>
      </c>
      <c r="B120" s="18" t="s">
        <v>1560</v>
      </c>
      <c r="C120" s="17" t="s">
        <v>684</v>
      </c>
      <c r="D120" s="18" t="s">
        <v>445</v>
      </c>
      <c r="E120" s="71">
        <v>29369.200000000004</v>
      </c>
      <c r="F120" s="75">
        <f>(1-Содержание!$D$12/100)*Таблица1[[#This Row],[RRP*,                  руб. с НДС]]</f>
        <v>29369.200000000004</v>
      </c>
      <c r="G120" s="33" t="s">
        <v>1720</v>
      </c>
    </row>
    <row r="121" spans="1:7" ht="72.5" x14ac:dyDescent="0.35">
      <c r="A121" s="95" t="s">
        <v>894</v>
      </c>
      <c r="B121" s="18" t="s">
        <v>1561</v>
      </c>
      <c r="C121" s="17" t="s">
        <v>736</v>
      </c>
      <c r="D121" s="18" t="s">
        <v>446</v>
      </c>
      <c r="E121" s="71">
        <v>32238.2</v>
      </c>
      <c r="F121" s="75">
        <f>(1-Содержание!$D$12/100)*Таблица1[[#This Row],[RRP*,                  руб. с НДС]]</f>
        <v>32238.2</v>
      </c>
      <c r="G121" s="33" t="s">
        <v>1721</v>
      </c>
    </row>
    <row r="122" spans="1:7" ht="72.5" x14ac:dyDescent="0.35">
      <c r="A122" s="95" t="s">
        <v>894</v>
      </c>
      <c r="B122" s="18" t="s">
        <v>1562</v>
      </c>
      <c r="C122" s="17" t="s">
        <v>685</v>
      </c>
      <c r="D122" s="18" t="s">
        <v>446</v>
      </c>
      <c r="E122" s="71">
        <v>31695.32</v>
      </c>
      <c r="F122" s="75">
        <f>(1-Содержание!$D$12/100)*Таблица1[[#This Row],[RRP*,                  руб. с НДС]]</f>
        <v>31695.32</v>
      </c>
      <c r="G122" s="33" t="s">
        <v>1721</v>
      </c>
    </row>
    <row r="123" spans="1:7" ht="72.5" x14ac:dyDescent="0.35">
      <c r="A123" s="95" t="s">
        <v>894</v>
      </c>
      <c r="B123" s="18" t="s">
        <v>1563</v>
      </c>
      <c r="C123" s="17" t="s">
        <v>737</v>
      </c>
      <c r="D123" s="18" t="s">
        <v>448</v>
      </c>
      <c r="E123" s="71">
        <v>28706.160000000003</v>
      </c>
      <c r="F123" s="75">
        <f>(1-Содержание!$D$12/100)*Таблица1[[#This Row],[RRP*,                  руб. с НДС]]</f>
        <v>28706.160000000003</v>
      </c>
      <c r="G123" s="33" t="s">
        <v>1722</v>
      </c>
    </row>
    <row r="124" spans="1:7" ht="72.5" x14ac:dyDescent="0.35">
      <c r="A124" s="95" t="s">
        <v>894</v>
      </c>
      <c r="B124" s="18" t="s">
        <v>1564</v>
      </c>
      <c r="C124" s="17" t="s">
        <v>686</v>
      </c>
      <c r="D124" s="18" t="s">
        <v>448</v>
      </c>
      <c r="E124" s="71">
        <v>28163.280000000002</v>
      </c>
      <c r="F124" s="75">
        <f>(1-Содержание!$D$12/100)*Таблица1[[#This Row],[RRP*,                  руб. с НДС]]</f>
        <v>28163.280000000002</v>
      </c>
      <c r="G124" s="33" t="s">
        <v>1722</v>
      </c>
    </row>
    <row r="125" spans="1:7" ht="72.5" x14ac:dyDescent="0.35">
      <c r="A125" s="95" t="s">
        <v>894</v>
      </c>
      <c r="B125" s="18" t="s">
        <v>1565</v>
      </c>
      <c r="C125" s="17" t="s">
        <v>738</v>
      </c>
      <c r="D125" s="18" t="s">
        <v>449</v>
      </c>
      <c r="E125" s="71">
        <v>31650.68</v>
      </c>
      <c r="F125" s="75">
        <f>(1-Содержание!$D$12/100)*Таблица1[[#This Row],[RRP*,                  руб. с НДС]]</f>
        <v>31650.68</v>
      </c>
      <c r="G125" s="33" t="s">
        <v>1723</v>
      </c>
    </row>
    <row r="126" spans="1:7" ht="72.5" x14ac:dyDescent="0.35">
      <c r="A126" s="95" t="s">
        <v>894</v>
      </c>
      <c r="B126" s="18" t="s">
        <v>1566</v>
      </c>
      <c r="C126" s="17" t="s">
        <v>687</v>
      </c>
      <c r="D126" s="18" t="s">
        <v>449</v>
      </c>
      <c r="E126" s="71">
        <v>31107.800000000003</v>
      </c>
      <c r="F126" s="75">
        <f>(1-Содержание!$D$12/100)*Таблица1[[#This Row],[RRP*,                  руб. с НДС]]</f>
        <v>31107.800000000003</v>
      </c>
      <c r="G126" s="33" t="s">
        <v>1723</v>
      </c>
    </row>
    <row r="127" spans="1:7" ht="72.5" x14ac:dyDescent="0.35">
      <c r="A127" s="95" t="s">
        <v>894</v>
      </c>
      <c r="B127" s="18" t="s">
        <v>1567</v>
      </c>
      <c r="C127" s="17" t="s">
        <v>739</v>
      </c>
      <c r="D127" s="18" t="s">
        <v>450</v>
      </c>
      <c r="E127" s="71">
        <v>33696</v>
      </c>
      <c r="F127" s="75">
        <f>(1-Содержание!$D$12/100)*Таблица1[[#This Row],[RRP*,                  руб. с НДС]]</f>
        <v>33696</v>
      </c>
      <c r="G127" s="33" t="s">
        <v>1724</v>
      </c>
    </row>
    <row r="128" spans="1:7" ht="72.5" x14ac:dyDescent="0.35">
      <c r="A128" s="95" t="s">
        <v>894</v>
      </c>
      <c r="B128" s="18" t="s">
        <v>1568</v>
      </c>
      <c r="C128" s="17" t="s">
        <v>688</v>
      </c>
      <c r="D128" s="18" t="s">
        <v>450</v>
      </c>
      <c r="E128" s="71">
        <v>33153.120000000003</v>
      </c>
      <c r="F128" s="75">
        <f>(1-Содержание!$D$12/100)*Таблица1[[#This Row],[RRP*,                  руб. с НДС]]</f>
        <v>33153.120000000003</v>
      </c>
      <c r="G128" s="33" t="s">
        <v>1724</v>
      </c>
    </row>
    <row r="129" spans="1:7" ht="72.5" x14ac:dyDescent="0.35">
      <c r="A129" s="95" t="s">
        <v>894</v>
      </c>
      <c r="B129" s="18" t="s">
        <v>1569</v>
      </c>
      <c r="C129" s="17" t="s">
        <v>740</v>
      </c>
      <c r="D129" s="18" t="s">
        <v>452</v>
      </c>
      <c r="E129" s="71">
        <v>30168.920000000002</v>
      </c>
      <c r="F129" s="75">
        <f>(1-Содержание!$D$12/100)*Таблица1[[#This Row],[RRP*,                  руб. с НДС]]</f>
        <v>30168.920000000002</v>
      </c>
      <c r="G129" s="33" t="s">
        <v>1725</v>
      </c>
    </row>
    <row r="130" spans="1:7" ht="72.5" x14ac:dyDescent="0.35">
      <c r="A130" s="95" t="s">
        <v>894</v>
      </c>
      <c r="B130" s="18" t="s">
        <v>1570</v>
      </c>
      <c r="C130" s="17" t="s">
        <v>689</v>
      </c>
      <c r="D130" s="18" t="s">
        <v>452</v>
      </c>
      <c r="E130" s="71">
        <v>29626.04</v>
      </c>
      <c r="F130" s="75">
        <f>(1-Содержание!$D$12/100)*Таблица1[[#This Row],[RRP*,                  руб. с НДС]]</f>
        <v>29626.04</v>
      </c>
      <c r="G130" s="33" t="s">
        <v>1725</v>
      </c>
    </row>
    <row r="131" spans="1:7" ht="72.5" x14ac:dyDescent="0.35">
      <c r="A131" s="95" t="s">
        <v>894</v>
      </c>
      <c r="B131" s="18" t="s">
        <v>1571</v>
      </c>
      <c r="C131" s="17" t="s">
        <v>741</v>
      </c>
      <c r="D131" s="18" t="s">
        <v>453</v>
      </c>
      <c r="E131" s="71">
        <v>32710.720000000001</v>
      </c>
      <c r="F131" s="75">
        <f>(1-Содержание!$D$12/100)*Таблица1[[#This Row],[RRP*,                  руб. с НДС]]</f>
        <v>32710.720000000001</v>
      </c>
      <c r="G131" s="33" t="s">
        <v>1726</v>
      </c>
    </row>
    <row r="132" spans="1:7" ht="72.5" x14ac:dyDescent="0.35">
      <c r="A132" s="95" t="s">
        <v>894</v>
      </c>
      <c r="B132" s="18" t="s">
        <v>1572</v>
      </c>
      <c r="C132" s="17" t="s">
        <v>690</v>
      </c>
      <c r="D132" s="18" t="s">
        <v>453</v>
      </c>
      <c r="E132" s="71">
        <v>32167.840000000004</v>
      </c>
      <c r="F132" s="75">
        <f>(1-Содержание!$D$12/100)*Таблица1[[#This Row],[RRP*,                  руб. с НДС]]</f>
        <v>32167.840000000004</v>
      </c>
      <c r="G132" s="33" t="s">
        <v>1726</v>
      </c>
    </row>
    <row r="133" spans="1:7" ht="72.5" x14ac:dyDescent="0.35">
      <c r="A133" s="95" t="s">
        <v>894</v>
      </c>
      <c r="B133" s="18" t="s">
        <v>1573</v>
      </c>
      <c r="C133" s="17" t="s">
        <v>742</v>
      </c>
      <c r="D133" s="18" t="s">
        <v>454</v>
      </c>
      <c r="E133" s="71">
        <v>35280.720000000001</v>
      </c>
      <c r="F133" s="75">
        <f>(1-Содержание!$D$12/100)*Таблица1[[#This Row],[RRP*,                  руб. с НДС]]</f>
        <v>35280.720000000001</v>
      </c>
      <c r="G133" s="33" t="s">
        <v>1727</v>
      </c>
    </row>
    <row r="134" spans="1:7" ht="72.5" x14ac:dyDescent="0.35">
      <c r="A134" s="95" t="s">
        <v>894</v>
      </c>
      <c r="B134" s="18" t="s">
        <v>1574</v>
      </c>
      <c r="C134" s="17" t="s">
        <v>691</v>
      </c>
      <c r="D134" s="18" t="s">
        <v>454</v>
      </c>
      <c r="E134" s="71">
        <v>34737.840000000004</v>
      </c>
      <c r="F134" s="75">
        <f>(1-Содержание!$D$12/100)*Таблица1[[#This Row],[RRP*,                  руб. с НДС]]</f>
        <v>34737.840000000004</v>
      </c>
      <c r="G134" s="33" t="s">
        <v>1727</v>
      </c>
    </row>
    <row r="135" spans="1:7" ht="72.5" x14ac:dyDescent="0.35">
      <c r="A135" s="95" t="s">
        <v>894</v>
      </c>
      <c r="B135" s="18" t="s">
        <v>1575</v>
      </c>
      <c r="C135" s="17" t="s">
        <v>743</v>
      </c>
      <c r="D135" s="18" t="s">
        <v>456</v>
      </c>
      <c r="E135" s="71">
        <v>32143.52</v>
      </c>
      <c r="F135" s="75">
        <f>(1-Содержание!$D$12/100)*Таблица1[[#This Row],[RRP*,                  руб. с НДС]]</f>
        <v>32143.52</v>
      </c>
      <c r="G135" s="33" t="s">
        <v>1728</v>
      </c>
    </row>
    <row r="136" spans="1:7" ht="72.5" x14ac:dyDescent="0.35">
      <c r="A136" s="95" t="s">
        <v>894</v>
      </c>
      <c r="B136" s="18" t="s">
        <v>1576</v>
      </c>
      <c r="C136" s="17" t="s">
        <v>692</v>
      </c>
      <c r="D136" s="18" t="s">
        <v>456</v>
      </c>
      <c r="E136" s="71">
        <v>31600.639999999999</v>
      </c>
      <c r="F136" s="75">
        <f>(1-Содержание!$D$12/100)*Таблица1[[#This Row],[RRP*,                  руб. с НДС]]</f>
        <v>31600.639999999999</v>
      </c>
      <c r="G136" s="33" t="s">
        <v>1728</v>
      </c>
    </row>
    <row r="137" spans="1:7" ht="72.5" x14ac:dyDescent="0.35">
      <c r="A137" s="95" t="s">
        <v>894</v>
      </c>
      <c r="B137" s="18" t="s">
        <v>1577</v>
      </c>
      <c r="C137" s="17" t="s">
        <v>744</v>
      </c>
      <c r="D137" s="18" t="s">
        <v>457</v>
      </c>
      <c r="E137" s="71">
        <v>34719.120000000003</v>
      </c>
      <c r="F137" s="75">
        <f>(1-Содержание!$D$12/100)*Таблица1[[#This Row],[RRP*,                  руб. с НДС]]</f>
        <v>34719.120000000003</v>
      </c>
      <c r="G137" s="33" t="s">
        <v>1729</v>
      </c>
    </row>
    <row r="138" spans="1:7" ht="72.5" x14ac:dyDescent="0.35">
      <c r="A138" s="95" t="s">
        <v>894</v>
      </c>
      <c r="B138" s="18" t="s">
        <v>1578</v>
      </c>
      <c r="C138" s="17" t="s">
        <v>693</v>
      </c>
      <c r="D138" s="18" t="s">
        <v>457</v>
      </c>
      <c r="E138" s="71">
        <v>34176.240000000005</v>
      </c>
      <c r="F138" s="75">
        <f>(1-Содержание!$D$12/100)*Таблица1[[#This Row],[RRP*,                  руб. с НДС]]</f>
        <v>34176.240000000005</v>
      </c>
      <c r="G138" s="33" t="s">
        <v>1729</v>
      </c>
    </row>
    <row r="139" spans="1:7" ht="72.5" x14ac:dyDescent="0.35">
      <c r="A139" s="95" t="s">
        <v>894</v>
      </c>
      <c r="B139" s="18" t="s">
        <v>1579</v>
      </c>
      <c r="C139" s="17" t="s">
        <v>745</v>
      </c>
      <c r="D139" s="18" t="s">
        <v>458</v>
      </c>
      <c r="E139" s="71">
        <v>36574.199999999997</v>
      </c>
      <c r="F139" s="75">
        <f>(1-Содержание!$D$12/100)*Таблица1[[#This Row],[RRP*,                  руб. с НДС]]</f>
        <v>36574.199999999997</v>
      </c>
      <c r="G139" s="33" t="s">
        <v>1730</v>
      </c>
    </row>
    <row r="140" spans="1:7" ht="72.5" x14ac:dyDescent="0.35">
      <c r="A140" s="95" t="s">
        <v>894</v>
      </c>
      <c r="B140" s="18" t="s">
        <v>1580</v>
      </c>
      <c r="C140" s="17" t="s">
        <v>694</v>
      </c>
      <c r="D140" s="18" t="s">
        <v>458</v>
      </c>
      <c r="E140" s="71">
        <v>36031.32</v>
      </c>
      <c r="F140" s="75">
        <f>(1-Содержание!$D$12/100)*Таблица1[[#This Row],[RRP*,                  руб. с НДС]]</f>
        <v>36031.32</v>
      </c>
      <c r="G140" s="33" t="s">
        <v>1730</v>
      </c>
    </row>
    <row r="141" spans="1:7" ht="72.5" x14ac:dyDescent="0.35">
      <c r="A141" s="95" t="s">
        <v>894</v>
      </c>
      <c r="B141" s="18" t="s">
        <v>1581</v>
      </c>
      <c r="C141" s="17" t="s">
        <v>746</v>
      </c>
      <c r="D141" s="18" t="s">
        <v>460</v>
      </c>
      <c r="E141" s="71">
        <v>33507.600000000006</v>
      </c>
      <c r="F141" s="75">
        <f>(1-Содержание!$D$12/100)*Таблица1[[#This Row],[RRP*,                  руб. с НДС]]</f>
        <v>33507.600000000006</v>
      </c>
      <c r="G141" s="33" t="s">
        <v>1731</v>
      </c>
    </row>
    <row r="142" spans="1:7" ht="72.5" x14ac:dyDescent="0.35">
      <c r="A142" s="95" t="s">
        <v>894</v>
      </c>
      <c r="B142" s="18" t="s">
        <v>1582</v>
      </c>
      <c r="C142" s="17" t="s">
        <v>695</v>
      </c>
      <c r="D142" s="18" t="s">
        <v>460</v>
      </c>
      <c r="E142" s="71">
        <v>32964.720000000001</v>
      </c>
      <c r="F142" s="75">
        <f>(1-Содержание!$D$12/100)*Таблица1[[#This Row],[RRP*,                  руб. с НДС]]</f>
        <v>32964.720000000001</v>
      </c>
      <c r="G142" s="33" t="s">
        <v>1731</v>
      </c>
    </row>
    <row r="143" spans="1:7" ht="72.5" x14ac:dyDescent="0.35">
      <c r="A143" s="95" t="s">
        <v>894</v>
      </c>
      <c r="B143" s="18" t="s">
        <v>1583</v>
      </c>
      <c r="C143" s="17" t="s">
        <v>747</v>
      </c>
      <c r="D143" s="18" t="s">
        <v>461</v>
      </c>
      <c r="E143" s="71">
        <v>36222.36</v>
      </c>
      <c r="F143" s="75">
        <f>(1-Содержание!$D$12/100)*Таблица1[[#This Row],[RRP*,                  руб. с НДС]]</f>
        <v>36222.36</v>
      </c>
      <c r="G143" s="33" t="s">
        <v>1732</v>
      </c>
    </row>
    <row r="144" spans="1:7" ht="72.5" x14ac:dyDescent="0.35">
      <c r="A144" s="95" t="s">
        <v>894</v>
      </c>
      <c r="B144" s="18" t="s">
        <v>1584</v>
      </c>
      <c r="C144" s="17" t="s">
        <v>696</v>
      </c>
      <c r="D144" s="18" t="s">
        <v>461</v>
      </c>
      <c r="E144" s="71">
        <v>35679.480000000003</v>
      </c>
      <c r="F144" s="75">
        <f>(1-Содержание!$D$12/100)*Таблица1[[#This Row],[RRP*,                  руб. с НДС]]</f>
        <v>35679.480000000003</v>
      </c>
      <c r="G144" s="33" t="s">
        <v>1732</v>
      </c>
    </row>
    <row r="145" spans="1:7" ht="72.5" x14ac:dyDescent="0.35">
      <c r="A145" s="95" t="s">
        <v>894</v>
      </c>
      <c r="B145" s="18" t="s">
        <v>1585</v>
      </c>
      <c r="C145" s="17" t="s">
        <v>748</v>
      </c>
      <c r="D145" s="18" t="s">
        <v>462</v>
      </c>
      <c r="E145" s="71">
        <v>38196.800000000003</v>
      </c>
      <c r="F145" s="75">
        <f>(1-Содержание!$D$12/100)*Таблица1[[#This Row],[RRP*,                  руб. с НДС]]</f>
        <v>38196.800000000003</v>
      </c>
      <c r="G145" s="33" t="s">
        <v>1733</v>
      </c>
    </row>
    <row r="146" spans="1:7" ht="72.5" x14ac:dyDescent="0.35">
      <c r="A146" s="95" t="s">
        <v>894</v>
      </c>
      <c r="B146" s="18" t="s">
        <v>1586</v>
      </c>
      <c r="C146" s="17" t="s">
        <v>697</v>
      </c>
      <c r="D146" s="18" t="s">
        <v>462</v>
      </c>
      <c r="E146" s="71">
        <v>37653.919999999998</v>
      </c>
      <c r="F146" s="75">
        <f>(1-Содержание!$D$12/100)*Таблица1[[#This Row],[RRP*,                  руб. с НДС]]</f>
        <v>37653.919999999998</v>
      </c>
      <c r="G146" s="33" t="s">
        <v>1733</v>
      </c>
    </row>
    <row r="147" spans="1:7" ht="72.5" x14ac:dyDescent="0.35">
      <c r="A147" s="95" t="s">
        <v>894</v>
      </c>
      <c r="B147" s="18" t="s">
        <v>1587</v>
      </c>
      <c r="C147" s="17" t="s">
        <v>749</v>
      </c>
      <c r="D147" s="18" t="s">
        <v>464</v>
      </c>
      <c r="E147" s="71">
        <v>34839.480000000003</v>
      </c>
      <c r="F147" s="75">
        <f>(1-Содержание!$D$12/100)*Таблица1[[#This Row],[RRP*,                  руб. с НДС]]</f>
        <v>34839.480000000003</v>
      </c>
      <c r="G147" s="33" t="s">
        <v>1734</v>
      </c>
    </row>
    <row r="148" spans="1:7" ht="72.5" x14ac:dyDescent="0.35">
      <c r="A148" s="95" t="s">
        <v>894</v>
      </c>
      <c r="B148" s="18" t="s">
        <v>1588</v>
      </c>
      <c r="C148" s="17" t="s">
        <v>698</v>
      </c>
      <c r="D148" s="18" t="s">
        <v>464</v>
      </c>
      <c r="E148" s="71">
        <v>34296.600000000006</v>
      </c>
      <c r="F148" s="75">
        <f>(1-Содержание!$D$12/100)*Таблица1[[#This Row],[RRP*,                  руб. с НДС]]</f>
        <v>34296.600000000006</v>
      </c>
      <c r="G148" s="33" t="s">
        <v>1734</v>
      </c>
    </row>
    <row r="149" spans="1:7" ht="72.5" x14ac:dyDescent="0.35">
      <c r="A149" s="95" t="s">
        <v>894</v>
      </c>
      <c r="B149" s="18" t="s">
        <v>1589</v>
      </c>
      <c r="C149" s="17" t="s">
        <v>750</v>
      </c>
      <c r="D149" s="18" t="s">
        <v>465</v>
      </c>
      <c r="E149" s="71">
        <v>37628.160000000003</v>
      </c>
      <c r="F149" s="75">
        <f>(1-Содержание!$D$12/100)*Таблица1[[#This Row],[RRP*,                  руб. с НДС]]</f>
        <v>37628.160000000003</v>
      </c>
      <c r="G149" s="33" t="s">
        <v>1735</v>
      </c>
    </row>
    <row r="150" spans="1:7" ht="72.5" x14ac:dyDescent="0.35">
      <c r="A150" s="95" t="s">
        <v>894</v>
      </c>
      <c r="B150" s="18" t="s">
        <v>1590</v>
      </c>
      <c r="C150" s="17" t="s">
        <v>699</v>
      </c>
      <c r="D150" s="18" t="s">
        <v>465</v>
      </c>
      <c r="E150" s="71">
        <v>37085.279999999999</v>
      </c>
      <c r="F150" s="75">
        <f>(1-Содержание!$D$12/100)*Таблица1[[#This Row],[RRP*,                  руб. с НДС]]</f>
        <v>37085.279999999999</v>
      </c>
      <c r="G150" s="33" t="s">
        <v>1735</v>
      </c>
    </row>
    <row r="151" spans="1:7" ht="72.5" x14ac:dyDescent="0.35">
      <c r="A151" s="95" t="s">
        <v>894</v>
      </c>
      <c r="B151" s="18" t="s">
        <v>1591</v>
      </c>
      <c r="C151" s="17" t="s">
        <v>751</v>
      </c>
      <c r="D151" s="18" t="s">
        <v>466</v>
      </c>
      <c r="E151" s="71">
        <v>40446.76</v>
      </c>
      <c r="F151" s="75">
        <f>(1-Содержание!$D$12/100)*Таблица1[[#This Row],[RRP*,                  руб. с НДС]]</f>
        <v>40446.76</v>
      </c>
      <c r="G151" s="33" t="s">
        <v>1736</v>
      </c>
    </row>
    <row r="152" spans="1:7" ht="72.5" x14ac:dyDescent="0.35">
      <c r="A152" s="95" t="s">
        <v>894</v>
      </c>
      <c r="B152" s="18" t="s">
        <v>1592</v>
      </c>
      <c r="C152" s="17" t="s">
        <v>700</v>
      </c>
      <c r="D152" s="18" t="s">
        <v>466</v>
      </c>
      <c r="E152" s="71">
        <v>39903.880000000005</v>
      </c>
      <c r="F152" s="75">
        <f>(1-Содержание!$D$12/100)*Таблица1[[#This Row],[RRP*,                  руб. с НДС]]</f>
        <v>39903.880000000005</v>
      </c>
      <c r="G152" s="33" t="s">
        <v>1736</v>
      </c>
    </row>
    <row r="153" spans="1:7" ht="72.5" x14ac:dyDescent="0.35">
      <c r="A153" s="95" t="s">
        <v>894</v>
      </c>
      <c r="B153" s="18" t="s">
        <v>1593</v>
      </c>
      <c r="C153" s="17" t="s">
        <v>752</v>
      </c>
      <c r="D153" s="18" t="s">
        <v>468</v>
      </c>
      <c r="E153" s="71">
        <v>36236</v>
      </c>
      <c r="F153" s="75">
        <f>(1-Содержание!$D$12/100)*Таблица1[[#This Row],[RRP*,                  руб. с НДС]]</f>
        <v>36236</v>
      </c>
      <c r="G153" s="33" t="s">
        <v>1737</v>
      </c>
    </row>
    <row r="154" spans="1:7" ht="72.5" x14ac:dyDescent="0.35">
      <c r="A154" s="95" t="s">
        <v>894</v>
      </c>
      <c r="B154" s="18" t="s">
        <v>1594</v>
      </c>
      <c r="C154" s="17" t="s">
        <v>701</v>
      </c>
      <c r="D154" s="18" t="s">
        <v>468</v>
      </c>
      <c r="E154" s="71">
        <v>35693.120000000003</v>
      </c>
      <c r="F154" s="75">
        <f>(1-Содержание!$D$12/100)*Таблица1[[#This Row],[RRP*,                  руб. с НДС]]</f>
        <v>35693.120000000003</v>
      </c>
      <c r="G154" s="33" t="s">
        <v>1737</v>
      </c>
    </row>
    <row r="155" spans="1:7" ht="72.5" x14ac:dyDescent="0.35">
      <c r="A155" s="95" t="s">
        <v>894</v>
      </c>
      <c r="B155" s="18" t="s">
        <v>1595</v>
      </c>
      <c r="C155" s="17" t="s">
        <v>753</v>
      </c>
      <c r="D155" s="18" t="s">
        <v>469</v>
      </c>
      <c r="E155" s="71">
        <v>40502.120000000003</v>
      </c>
      <c r="F155" s="75">
        <f>(1-Содержание!$D$12/100)*Таблица1[[#This Row],[RRP*,                  руб. с НДС]]</f>
        <v>40502.120000000003</v>
      </c>
      <c r="G155" s="33" t="s">
        <v>1738</v>
      </c>
    </row>
    <row r="156" spans="1:7" ht="72.5" x14ac:dyDescent="0.35">
      <c r="A156" s="95" t="s">
        <v>894</v>
      </c>
      <c r="B156" s="18" t="s">
        <v>1596</v>
      </c>
      <c r="C156" s="17" t="s">
        <v>702</v>
      </c>
      <c r="D156" s="18" t="s">
        <v>469</v>
      </c>
      <c r="E156" s="71">
        <v>39959.240000000005</v>
      </c>
      <c r="F156" s="75">
        <f>(1-Содержание!$D$12/100)*Таблица1[[#This Row],[RRP*,                  руб. с НДС]]</f>
        <v>39959.240000000005</v>
      </c>
      <c r="G156" s="33" t="s">
        <v>1738</v>
      </c>
    </row>
    <row r="157" spans="1:7" ht="72.5" x14ac:dyDescent="0.35">
      <c r="A157" s="95" t="s">
        <v>894</v>
      </c>
      <c r="B157" s="18" t="s">
        <v>1597</v>
      </c>
      <c r="C157" s="17" t="s">
        <v>754</v>
      </c>
      <c r="D157" s="18" t="s">
        <v>470</v>
      </c>
      <c r="E157" s="71">
        <v>44772.240000000005</v>
      </c>
      <c r="F157" s="75">
        <f>(1-Содержание!$D$12/100)*Таблица1[[#This Row],[RRP*,                  руб. с НДС]]</f>
        <v>44772.240000000005</v>
      </c>
      <c r="G157" s="33" t="s">
        <v>1739</v>
      </c>
    </row>
    <row r="158" spans="1:7" ht="72.5" x14ac:dyDescent="0.35">
      <c r="A158" s="95" t="s">
        <v>894</v>
      </c>
      <c r="B158" s="18" t="s">
        <v>1598</v>
      </c>
      <c r="C158" s="17" t="s">
        <v>703</v>
      </c>
      <c r="D158" s="18" t="s">
        <v>470</v>
      </c>
      <c r="E158" s="71">
        <v>44229.36</v>
      </c>
      <c r="F158" s="75">
        <f>(1-Содержание!$D$12/100)*Таблица1[[#This Row],[RRP*,                  руб. с НДС]]</f>
        <v>44229.36</v>
      </c>
      <c r="G158" s="33" t="s">
        <v>1739</v>
      </c>
    </row>
    <row r="159" spans="1:7" ht="72.5" x14ac:dyDescent="0.35">
      <c r="A159" s="95" t="s">
        <v>894</v>
      </c>
      <c r="B159" s="18" t="s">
        <v>1599</v>
      </c>
      <c r="C159" s="17" t="s">
        <v>755</v>
      </c>
      <c r="D159" s="18" t="s">
        <v>472</v>
      </c>
      <c r="E159" s="71">
        <v>37632.520000000004</v>
      </c>
      <c r="F159" s="75">
        <f>(1-Содержание!$D$12/100)*Таблица1[[#This Row],[RRP*,                  руб. с НДС]]</f>
        <v>37632.520000000004</v>
      </c>
      <c r="G159" s="33" t="s">
        <v>1740</v>
      </c>
    </row>
    <row r="160" spans="1:7" ht="72.5" x14ac:dyDescent="0.35">
      <c r="A160" s="95" t="s">
        <v>894</v>
      </c>
      <c r="B160" s="18" t="s">
        <v>1600</v>
      </c>
      <c r="C160" s="17" t="s">
        <v>704</v>
      </c>
      <c r="D160" s="18" t="s">
        <v>472</v>
      </c>
      <c r="E160" s="71">
        <v>37089.64</v>
      </c>
      <c r="F160" s="75">
        <f>(1-Содержание!$D$12/100)*Таблица1[[#This Row],[RRP*,                  руб. с НДС]]</f>
        <v>37089.64</v>
      </c>
      <c r="G160" s="33" t="s">
        <v>1740</v>
      </c>
    </row>
    <row r="161" spans="1:7" ht="72.5" x14ac:dyDescent="0.35">
      <c r="A161" s="95" t="s">
        <v>894</v>
      </c>
      <c r="B161" s="18" t="s">
        <v>1601</v>
      </c>
      <c r="C161" s="17" t="s">
        <v>756</v>
      </c>
      <c r="D161" s="18" t="s">
        <v>473</v>
      </c>
      <c r="E161" s="71">
        <v>42130.48</v>
      </c>
      <c r="F161" s="75">
        <f>(1-Содержание!$D$12/100)*Таблица1[[#This Row],[RRP*,                  руб. с НДС]]</f>
        <v>42130.48</v>
      </c>
      <c r="G161" s="33" t="s">
        <v>1741</v>
      </c>
    </row>
    <row r="162" spans="1:7" ht="72.5" x14ac:dyDescent="0.35">
      <c r="A162" s="95" t="s">
        <v>894</v>
      </c>
      <c r="B162" s="18" t="s">
        <v>1602</v>
      </c>
      <c r="C162" s="17" t="s">
        <v>705</v>
      </c>
      <c r="D162" s="18" t="s">
        <v>473</v>
      </c>
      <c r="E162" s="71">
        <v>41587.600000000006</v>
      </c>
      <c r="F162" s="75">
        <f>(1-Содержание!$D$12/100)*Таблица1[[#This Row],[RRP*,                  руб. с НДС]]</f>
        <v>41587.600000000006</v>
      </c>
      <c r="G162" s="33" t="s">
        <v>1741</v>
      </c>
    </row>
    <row r="163" spans="1:7" ht="72.5" x14ac:dyDescent="0.35">
      <c r="A163" s="95" t="s">
        <v>894</v>
      </c>
      <c r="B163" s="18" t="s">
        <v>1603</v>
      </c>
      <c r="C163" s="17" t="s">
        <v>757</v>
      </c>
      <c r="D163" s="18" t="s">
        <v>474</v>
      </c>
      <c r="E163" s="71">
        <v>46632.480000000003</v>
      </c>
      <c r="F163" s="75">
        <f>(1-Содержание!$D$12/100)*Таблица1[[#This Row],[RRP*,                  руб. с НДС]]</f>
        <v>46632.480000000003</v>
      </c>
      <c r="G163" s="33" t="s">
        <v>1742</v>
      </c>
    </row>
    <row r="164" spans="1:7" ht="72.5" x14ac:dyDescent="0.35">
      <c r="A164" s="95" t="s">
        <v>894</v>
      </c>
      <c r="B164" s="18" t="s">
        <v>1604</v>
      </c>
      <c r="C164" s="17" t="s">
        <v>706</v>
      </c>
      <c r="D164" s="18" t="s">
        <v>474</v>
      </c>
      <c r="E164" s="71">
        <v>46089.600000000006</v>
      </c>
      <c r="F164" s="75">
        <f>(1-Содержание!$D$12/100)*Таблица1[[#This Row],[RRP*,                  руб. с НДС]]</f>
        <v>46089.600000000006</v>
      </c>
      <c r="G164" s="33" t="s">
        <v>1742</v>
      </c>
    </row>
    <row r="165" spans="1:7" ht="72.5" x14ac:dyDescent="0.35">
      <c r="A165" s="95" t="s">
        <v>894</v>
      </c>
      <c r="B165" s="18" t="s">
        <v>1605</v>
      </c>
      <c r="C165" s="17" t="s">
        <v>758</v>
      </c>
      <c r="D165" s="18" t="s">
        <v>476</v>
      </c>
      <c r="E165" s="71">
        <v>39029.040000000001</v>
      </c>
      <c r="F165" s="75">
        <f>(1-Содержание!$D$12/100)*Таблица1[[#This Row],[RRP*,                  руб. с НДС]]</f>
        <v>39029.040000000001</v>
      </c>
      <c r="G165" s="33" t="s">
        <v>1743</v>
      </c>
    </row>
    <row r="166" spans="1:7" ht="72.5" x14ac:dyDescent="0.35">
      <c r="A166" s="95" t="s">
        <v>894</v>
      </c>
      <c r="B166" s="18" t="s">
        <v>1606</v>
      </c>
      <c r="C166" s="17" t="s">
        <v>707</v>
      </c>
      <c r="D166" s="18" t="s">
        <v>476</v>
      </c>
      <c r="E166" s="71">
        <v>38486.160000000003</v>
      </c>
      <c r="F166" s="75">
        <f>(1-Содержание!$D$12/100)*Таблица1[[#This Row],[RRP*,                  руб. с НДС]]</f>
        <v>38486.160000000003</v>
      </c>
      <c r="G166" s="33" t="s">
        <v>1743</v>
      </c>
    </row>
    <row r="167" spans="1:7" ht="72.5" x14ac:dyDescent="0.35">
      <c r="A167" s="95" t="s">
        <v>894</v>
      </c>
      <c r="B167" s="18" t="s">
        <v>1607</v>
      </c>
      <c r="C167" s="17" t="s">
        <v>759</v>
      </c>
      <c r="D167" s="18" t="s">
        <v>477</v>
      </c>
      <c r="E167" s="71">
        <v>43758.880000000005</v>
      </c>
      <c r="F167" s="75">
        <f>(1-Содержание!$D$12/100)*Таблица1[[#This Row],[RRP*,                  руб. с НДС]]</f>
        <v>43758.880000000005</v>
      </c>
      <c r="G167" s="33" t="s">
        <v>1744</v>
      </c>
    </row>
    <row r="168" spans="1:7" ht="72.5" x14ac:dyDescent="0.35">
      <c r="A168" s="95" t="s">
        <v>894</v>
      </c>
      <c r="B168" s="18" t="s">
        <v>1608</v>
      </c>
      <c r="C168" s="17" t="s">
        <v>708</v>
      </c>
      <c r="D168" s="18" t="s">
        <v>477</v>
      </c>
      <c r="E168" s="71">
        <v>43216</v>
      </c>
      <c r="F168" s="75">
        <f>(1-Содержание!$D$12/100)*Таблица1[[#This Row],[RRP*,                  руб. с НДС]]</f>
        <v>43216</v>
      </c>
      <c r="G168" s="33" t="s">
        <v>1744</v>
      </c>
    </row>
    <row r="169" spans="1:7" ht="72.5" x14ac:dyDescent="0.35">
      <c r="A169" s="95" t="s">
        <v>894</v>
      </c>
      <c r="B169" s="18" t="s">
        <v>1609</v>
      </c>
      <c r="C169" s="17" t="s">
        <v>760</v>
      </c>
      <c r="D169" s="18" t="s">
        <v>478</v>
      </c>
      <c r="E169" s="71">
        <v>48492.520000000004</v>
      </c>
      <c r="F169" s="75">
        <f>(1-Содержание!$D$12/100)*Таблица1[[#This Row],[RRP*,                  руб. с НДС]]</f>
        <v>48492.520000000004</v>
      </c>
      <c r="G169" s="33" t="s">
        <v>1745</v>
      </c>
    </row>
    <row r="170" spans="1:7" ht="72.5" x14ac:dyDescent="0.35">
      <c r="A170" s="95" t="s">
        <v>894</v>
      </c>
      <c r="B170" s="18" t="s">
        <v>1610</v>
      </c>
      <c r="C170" s="17" t="s">
        <v>709</v>
      </c>
      <c r="D170" s="18" t="s">
        <v>478</v>
      </c>
      <c r="E170" s="71">
        <v>47949.64</v>
      </c>
      <c r="F170" s="75">
        <f>(1-Содержание!$D$12/100)*Таблица1[[#This Row],[RRP*,                  руб. с НДС]]</f>
        <v>47949.64</v>
      </c>
      <c r="G170" s="33" t="s">
        <v>1745</v>
      </c>
    </row>
    <row r="171" spans="1:7" ht="72.5" x14ac:dyDescent="0.35">
      <c r="A171" s="95" t="s">
        <v>894</v>
      </c>
      <c r="B171" s="18" t="s">
        <v>1611</v>
      </c>
      <c r="C171" s="17" t="s">
        <v>761</v>
      </c>
      <c r="D171" s="18" t="s">
        <v>480</v>
      </c>
      <c r="E171" s="71">
        <v>40425.600000000006</v>
      </c>
      <c r="F171" s="75">
        <f>(1-Содержание!$D$12/100)*Таблица1[[#This Row],[RRP*,                  руб. с НДС]]</f>
        <v>40425.600000000006</v>
      </c>
      <c r="G171" s="33" t="s">
        <v>1746</v>
      </c>
    </row>
    <row r="172" spans="1:7" ht="72.5" x14ac:dyDescent="0.35">
      <c r="A172" s="95" t="s">
        <v>894</v>
      </c>
      <c r="B172" s="18" t="s">
        <v>1612</v>
      </c>
      <c r="C172" s="17" t="s">
        <v>710</v>
      </c>
      <c r="D172" s="18" t="s">
        <v>480</v>
      </c>
      <c r="E172" s="71">
        <v>39882.720000000001</v>
      </c>
      <c r="F172" s="75">
        <f>(1-Содержание!$D$12/100)*Таблица1[[#This Row],[RRP*,                  руб. с НДС]]</f>
        <v>39882.720000000001</v>
      </c>
      <c r="G172" s="33" t="s">
        <v>1746</v>
      </c>
    </row>
    <row r="173" spans="1:7" ht="72.5" x14ac:dyDescent="0.35">
      <c r="A173" s="95" t="s">
        <v>894</v>
      </c>
      <c r="B173" s="18" t="s">
        <v>1613</v>
      </c>
      <c r="C173" s="17" t="s">
        <v>762</v>
      </c>
      <c r="D173" s="18" t="s">
        <v>481</v>
      </c>
      <c r="E173" s="71">
        <v>45387.240000000005</v>
      </c>
      <c r="F173" s="75">
        <f>(1-Содержание!$D$12/100)*Таблица1[[#This Row],[RRP*,                  руб. с НДС]]</f>
        <v>45387.240000000005</v>
      </c>
      <c r="G173" s="33" t="s">
        <v>1747</v>
      </c>
    </row>
    <row r="174" spans="1:7" ht="72.5" x14ac:dyDescent="0.35">
      <c r="A174" s="95" t="s">
        <v>894</v>
      </c>
      <c r="B174" s="18" t="s">
        <v>1614</v>
      </c>
      <c r="C174" s="17" t="s">
        <v>711</v>
      </c>
      <c r="D174" s="18" t="s">
        <v>481</v>
      </c>
      <c r="E174" s="71">
        <v>44844.36</v>
      </c>
      <c r="F174" s="75">
        <f>(1-Содержание!$D$12/100)*Таблица1[[#This Row],[RRP*,                  руб. с НДС]]</f>
        <v>44844.36</v>
      </c>
      <c r="G174" s="33" t="s">
        <v>1747</v>
      </c>
    </row>
    <row r="175" spans="1:7" ht="72.5" x14ac:dyDescent="0.35">
      <c r="A175" s="95" t="s">
        <v>894</v>
      </c>
      <c r="B175" s="18" t="s">
        <v>1615</v>
      </c>
      <c r="C175" s="17" t="s">
        <v>763</v>
      </c>
      <c r="D175" s="18" t="s">
        <v>482</v>
      </c>
      <c r="E175" s="71">
        <v>50352.72</v>
      </c>
      <c r="F175" s="75">
        <f>(1-Содержание!$D$12/100)*Таблица1[[#This Row],[RRP*,                  руб. с НДС]]</f>
        <v>50352.72</v>
      </c>
      <c r="G175" s="33" t="s">
        <v>1748</v>
      </c>
    </row>
    <row r="176" spans="1:7" ht="72.5" x14ac:dyDescent="0.35">
      <c r="A176" s="95" t="s">
        <v>894</v>
      </c>
      <c r="B176" s="18" t="s">
        <v>1616</v>
      </c>
      <c r="C176" s="17" t="s">
        <v>712</v>
      </c>
      <c r="D176" s="18" t="s">
        <v>482</v>
      </c>
      <c r="E176" s="71">
        <v>49809.84</v>
      </c>
      <c r="F176" s="75">
        <f>(1-Содержание!$D$12/100)*Таблица1[[#This Row],[RRP*,                  руб. с НДС]]</f>
        <v>49809.84</v>
      </c>
      <c r="G176" s="33" t="s">
        <v>1748</v>
      </c>
    </row>
    <row r="177" spans="1:7" ht="72.5" x14ac:dyDescent="0.35">
      <c r="A177" s="95" t="s">
        <v>894</v>
      </c>
      <c r="B177" s="18" t="s">
        <v>1617</v>
      </c>
      <c r="C177" s="17" t="s">
        <v>764</v>
      </c>
      <c r="D177" s="18" t="s">
        <v>484</v>
      </c>
      <c r="E177" s="71">
        <v>41822.120000000003</v>
      </c>
      <c r="F177" s="75">
        <f>(1-Содержание!$D$12/100)*Таблица1[[#This Row],[RRP*,                  руб. с НДС]]</f>
        <v>41822.120000000003</v>
      </c>
      <c r="G177" s="33" t="s">
        <v>1749</v>
      </c>
    </row>
    <row r="178" spans="1:7" ht="72.5" x14ac:dyDescent="0.35">
      <c r="A178" s="95" t="s">
        <v>894</v>
      </c>
      <c r="B178" s="18" t="s">
        <v>1618</v>
      </c>
      <c r="C178" s="17" t="s">
        <v>713</v>
      </c>
      <c r="D178" s="18" t="s">
        <v>484</v>
      </c>
      <c r="E178" s="71">
        <v>41279.240000000005</v>
      </c>
      <c r="F178" s="75">
        <f>(1-Содержание!$D$12/100)*Таблица1[[#This Row],[RRP*,                  руб. с НДС]]</f>
        <v>41279.240000000005</v>
      </c>
      <c r="G178" s="33" t="s">
        <v>1749</v>
      </c>
    </row>
    <row r="179" spans="1:7" ht="72.5" x14ac:dyDescent="0.35">
      <c r="A179" s="95" t="s">
        <v>894</v>
      </c>
      <c r="B179" s="18" t="s">
        <v>1619</v>
      </c>
      <c r="C179" s="17" t="s">
        <v>765</v>
      </c>
      <c r="D179" s="18" t="s">
        <v>485</v>
      </c>
      <c r="E179" s="71">
        <v>47015.44</v>
      </c>
      <c r="F179" s="75">
        <f>(1-Содержание!$D$12/100)*Таблица1[[#This Row],[RRP*,                  руб. с НДС]]</f>
        <v>47015.44</v>
      </c>
      <c r="G179" s="33" t="s">
        <v>1750</v>
      </c>
    </row>
    <row r="180" spans="1:7" ht="72.5" x14ac:dyDescent="0.35">
      <c r="A180" s="95" t="s">
        <v>894</v>
      </c>
      <c r="B180" s="18" t="s">
        <v>1620</v>
      </c>
      <c r="C180" s="17" t="s">
        <v>714</v>
      </c>
      <c r="D180" s="18" t="s">
        <v>485</v>
      </c>
      <c r="E180" s="71">
        <v>46472.56</v>
      </c>
      <c r="F180" s="75">
        <f>(1-Содержание!$D$12/100)*Таблица1[[#This Row],[RRP*,                  руб. с НДС]]</f>
        <v>46472.56</v>
      </c>
      <c r="G180" s="33" t="s">
        <v>1750</v>
      </c>
    </row>
    <row r="181" spans="1:7" ht="72.5" x14ac:dyDescent="0.35">
      <c r="A181" s="95" t="s">
        <v>894</v>
      </c>
      <c r="B181" s="18" t="s">
        <v>1621</v>
      </c>
      <c r="C181" s="17" t="s">
        <v>766</v>
      </c>
      <c r="D181" s="18" t="s">
        <v>486</v>
      </c>
      <c r="E181" s="71">
        <v>52212.76</v>
      </c>
      <c r="F181" s="75">
        <f>(1-Содержание!$D$12/100)*Таблица1[[#This Row],[RRP*,                  руб. с НДС]]</f>
        <v>52212.76</v>
      </c>
      <c r="G181" s="33" t="s">
        <v>1751</v>
      </c>
    </row>
    <row r="182" spans="1:7" ht="72.5" x14ac:dyDescent="0.35">
      <c r="A182" s="95" t="s">
        <v>894</v>
      </c>
      <c r="B182" s="18" t="s">
        <v>1622</v>
      </c>
      <c r="C182" s="17" t="s">
        <v>715</v>
      </c>
      <c r="D182" s="18" t="s">
        <v>486</v>
      </c>
      <c r="E182" s="71">
        <v>51669.880000000005</v>
      </c>
      <c r="F182" s="75">
        <f>(1-Содержание!$D$12/100)*Таблица1[[#This Row],[RRP*,                  руб. с НДС]]</f>
        <v>51669.880000000005</v>
      </c>
      <c r="G182" s="33" t="s">
        <v>1751</v>
      </c>
    </row>
    <row r="183" spans="1:7" ht="72.5" x14ac:dyDescent="0.35">
      <c r="A183" s="95" t="s">
        <v>894</v>
      </c>
      <c r="B183" s="18" t="s">
        <v>1623</v>
      </c>
      <c r="C183" s="17" t="s">
        <v>767</v>
      </c>
      <c r="D183" s="18" t="s">
        <v>887</v>
      </c>
      <c r="E183" s="71">
        <v>18888.88</v>
      </c>
      <c r="F183" s="75">
        <f>(1-Содержание!$D$12/100)*Таблица1[[#This Row],[RRP*,                  руб. с НДС]]</f>
        <v>18888.88</v>
      </c>
      <c r="G183" s="33" t="s">
        <v>1752</v>
      </c>
    </row>
    <row r="184" spans="1:7" ht="72.5" x14ac:dyDescent="0.35">
      <c r="A184" s="95" t="s">
        <v>894</v>
      </c>
      <c r="B184" s="18" t="s">
        <v>1624</v>
      </c>
      <c r="C184" s="17" t="s">
        <v>716</v>
      </c>
      <c r="D184" s="18" t="s">
        <v>887</v>
      </c>
      <c r="E184" s="71">
        <v>18346</v>
      </c>
      <c r="F184" s="75">
        <f>(1-Содержание!$D$12/100)*Таблица1[[#This Row],[RRP*,                  руб. с НДС]]</f>
        <v>18346</v>
      </c>
      <c r="G184" s="33" t="s">
        <v>1752</v>
      </c>
    </row>
    <row r="185" spans="1:7" ht="72.5" x14ac:dyDescent="0.35">
      <c r="A185" s="95" t="s">
        <v>894</v>
      </c>
      <c r="B185" s="18" t="s">
        <v>1625</v>
      </c>
      <c r="C185" s="17" t="s">
        <v>768</v>
      </c>
      <c r="D185" s="18" t="s">
        <v>888</v>
      </c>
      <c r="E185" s="71">
        <v>20226.04</v>
      </c>
      <c r="F185" s="75">
        <f>(1-Содержание!$D$12/100)*Таблица1[[#This Row],[RRP*,                  руб. с НДС]]</f>
        <v>20226.04</v>
      </c>
      <c r="G185" s="33" t="s">
        <v>1753</v>
      </c>
    </row>
    <row r="186" spans="1:7" ht="72.5" x14ac:dyDescent="0.35">
      <c r="A186" s="95" t="s">
        <v>894</v>
      </c>
      <c r="B186" s="18" t="s">
        <v>1626</v>
      </c>
      <c r="C186" s="17" t="s">
        <v>717</v>
      </c>
      <c r="D186" s="18" t="s">
        <v>888</v>
      </c>
      <c r="E186" s="71">
        <v>19683.160000000003</v>
      </c>
      <c r="F186" s="75">
        <f>(1-Содержание!$D$12/100)*Таблица1[[#This Row],[RRP*,                  руб. с НДС]]</f>
        <v>19683.160000000003</v>
      </c>
      <c r="G186" s="33" t="s">
        <v>1753</v>
      </c>
    </row>
    <row r="187" spans="1:7" ht="72.5" x14ac:dyDescent="0.35">
      <c r="A187" s="95" t="s">
        <v>894</v>
      </c>
      <c r="B187" s="18" t="s">
        <v>1627</v>
      </c>
      <c r="C187" s="17" t="s">
        <v>769</v>
      </c>
      <c r="D187" s="18" t="s">
        <v>889</v>
      </c>
      <c r="E187" s="71">
        <v>21567.360000000001</v>
      </c>
      <c r="F187" s="75">
        <f>(1-Содержание!$D$12/100)*Таблица1[[#This Row],[RRP*,                  руб. с НДС]]</f>
        <v>21567.360000000001</v>
      </c>
      <c r="G187" s="33" t="s">
        <v>1754</v>
      </c>
    </row>
    <row r="188" spans="1:7" ht="72.5" x14ac:dyDescent="0.35">
      <c r="A188" s="95" t="s">
        <v>894</v>
      </c>
      <c r="B188" s="18" t="s">
        <v>1628</v>
      </c>
      <c r="C188" s="17" t="s">
        <v>718</v>
      </c>
      <c r="D188" s="18" t="s">
        <v>889</v>
      </c>
      <c r="E188" s="71">
        <v>21024.480000000003</v>
      </c>
      <c r="F188" s="75">
        <f>(1-Содержание!$D$12/100)*Таблица1[[#This Row],[RRP*,                  руб. с НДС]]</f>
        <v>21024.480000000003</v>
      </c>
      <c r="G188" s="33" t="s">
        <v>1754</v>
      </c>
    </row>
    <row r="189" spans="1:7" ht="72.5" x14ac:dyDescent="0.35">
      <c r="A189" s="95" t="s">
        <v>894</v>
      </c>
      <c r="B189" s="18" t="s">
        <v>1629</v>
      </c>
      <c r="C189" s="17" t="s">
        <v>770</v>
      </c>
      <c r="D189" s="18" t="s">
        <v>890</v>
      </c>
      <c r="E189" s="71">
        <v>20138.04</v>
      </c>
      <c r="F189" s="75">
        <f>(1-Содержание!$D$12/100)*Таблица1[[#This Row],[RRP*,                  руб. с НДС]]</f>
        <v>20138.04</v>
      </c>
      <c r="G189" s="33" t="s">
        <v>1755</v>
      </c>
    </row>
    <row r="190" spans="1:7" ht="72.5" x14ac:dyDescent="0.35">
      <c r="A190" s="95" t="s">
        <v>894</v>
      </c>
      <c r="B190" s="18" t="s">
        <v>1630</v>
      </c>
      <c r="C190" s="17" t="s">
        <v>719</v>
      </c>
      <c r="D190" s="18" t="s">
        <v>890</v>
      </c>
      <c r="E190" s="71">
        <v>19595.160000000003</v>
      </c>
      <c r="F190" s="75">
        <f>(1-Содержание!$D$12/100)*Таблица1[[#This Row],[RRP*,                  руб. с НДС]]</f>
        <v>19595.160000000003</v>
      </c>
      <c r="G190" s="33" t="s">
        <v>1755</v>
      </c>
    </row>
    <row r="191" spans="1:7" ht="72.5" x14ac:dyDescent="0.35">
      <c r="A191" s="95" t="s">
        <v>894</v>
      </c>
      <c r="B191" s="18" t="s">
        <v>1631</v>
      </c>
      <c r="C191" s="17" t="s">
        <v>771</v>
      </c>
      <c r="D191" s="18" t="s">
        <v>891</v>
      </c>
      <c r="E191" s="71">
        <v>21670.400000000001</v>
      </c>
      <c r="F191" s="75">
        <f>(1-Содержание!$D$12/100)*Таблица1[[#This Row],[RRP*,                  руб. с НДС]]</f>
        <v>21670.400000000001</v>
      </c>
      <c r="G191" s="33" t="s">
        <v>1756</v>
      </c>
    </row>
    <row r="192" spans="1:7" ht="72.5" x14ac:dyDescent="0.35">
      <c r="A192" s="95" t="s">
        <v>894</v>
      </c>
      <c r="B192" s="18" t="s">
        <v>1632</v>
      </c>
      <c r="C192" s="17" t="s">
        <v>720</v>
      </c>
      <c r="D192" s="18" t="s">
        <v>891</v>
      </c>
      <c r="E192" s="71">
        <v>21127.52</v>
      </c>
      <c r="F192" s="75">
        <f>(1-Содержание!$D$12/100)*Таблица1[[#This Row],[RRP*,                  руб. с НДС]]</f>
        <v>21127.52</v>
      </c>
      <c r="G192" s="33" t="s">
        <v>1756</v>
      </c>
    </row>
    <row r="193" spans="1:7" ht="72.5" x14ac:dyDescent="0.35">
      <c r="A193" s="95" t="s">
        <v>894</v>
      </c>
      <c r="B193" s="18" t="s">
        <v>1633</v>
      </c>
      <c r="C193" s="17" t="s">
        <v>772</v>
      </c>
      <c r="D193" s="18" t="s">
        <v>892</v>
      </c>
      <c r="E193" s="71">
        <v>23206.600000000002</v>
      </c>
      <c r="F193" s="75">
        <f>(1-Содержание!$D$12/100)*Таблица1[[#This Row],[RRP*,                  руб. с НДС]]</f>
        <v>23206.600000000002</v>
      </c>
      <c r="G193" s="33" t="s">
        <v>1757</v>
      </c>
    </row>
    <row r="194" spans="1:7" ht="72.5" x14ac:dyDescent="0.35">
      <c r="A194" s="95" t="s">
        <v>894</v>
      </c>
      <c r="B194" s="18" t="s">
        <v>1634</v>
      </c>
      <c r="C194" s="17" t="s">
        <v>721</v>
      </c>
      <c r="D194" s="18" t="s">
        <v>892</v>
      </c>
      <c r="E194" s="71">
        <v>22663.72</v>
      </c>
      <c r="F194" s="75">
        <f>(1-Содержание!$D$12/100)*Таблица1[[#This Row],[RRP*,                  руб. с НДС]]</f>
        <v>22663.72</v>
      </c>
      <c r="G194" s="33" t="s">
        <v>1757</v>
      </c>
    </row>
    <row r="195" spans="1:7" ht="72.5" x14ac:dyDescent="0.35">
      <c r="A195" s="95" t="s">
        <v>894</v>
      </c>
      <c r="B195" s="18" t="s">
        <v>1635</v>
      </c>
      <c r="C195" s="17" t="s">
        <v>773</v>
      </c>
      <c r="D195" s="18" t="s">
        <v>488</v>
      </c>
      <c r="E195" s="71">
        <v>21387.360000000001</v>
      </c>
      <c r="F195" s="75">
        <f>(1-Содержание!$D$12/100)*Таблица1[[#This Row],[RRP*,                  руб. с НДС]]</f>
        <v>21387.360000000001</v>
      </c>
      <c r="G195" s="33" t="s">
        <v>1758</v>
      </c>
    </row>
    <row r="196" spans="1:7" ht="72.5" x14ac:dyDescent="0.35">
      <c r="A196" s="95" t="s">
        <v>894</v>
      </c>
      <c r="B196" s="18" t="s">
        <v>1636</v>
      </c>
      <c r="C196" s="17" t="s">
        <v>722</v>
      </c>
      <c r="D196" s="18" t="s">
        <v>488</v>
      </c>
      <c r="E196" s="71">
        <v>20844.480000000003</v>
      </c>
      <c r="F196" s="75">
        <f>(1-Содержание!$D$12/100)*Таблица1[[#This Row],[RRP*,                  руб. с НДС]]</f>
        <v>20844.480000000003</v>
      </c>
      <c r="G196" s="33" t="s">
        <v>1758</v>
      </c>
    </row>
    <row r="197" spans="1:7" ht="72.5" x14ac:dyDescent="0.35">
      <c r="A197" s="95" t="s">
        <v>894</v>
      </c>
      <c r="B197" s="18" t="s">
        <v>1637</v>
      </c>
      <c r="C197" s="17" t="s">
        <v>774</v>
      </c>
      <c r="D197" s="18" t="s">
        <v>489</v>
      </c>
      <c r="E197" s="71">
        <v>23114.600000000002</v>
      </c>
      <c r="F197" s="75">
        <f>(1-Содержание!$D$12/100)*Таблица1[[#This Row],[RRP*,                  руб. с НДС]]</f>
        <v>23114.600000000002</v>
      </c>
      <c r="G197" s="33" t="s">
        <v>1759</v>
      </c>
    </row>
    <row r="198" spans="1:7" ht="72.5" x14ac:dyDescent="0.35">
      <c r="A198" s="95" t="s">
        <v>894</v>
      </c>
      <c r="B198" s="18" t="s">
        <v>1638</v>
      </c>
      <c r="C198" s="17" t="s">
        <v>723</v>
      </c>
      <c r="D198" s="18" t="s">
        <v>489</v>
      </c>
      <c r="E198" s="71">
        <v>22571.72</v>
      </c>
      <c r="F198" s="75">
        <f>(1-Содержание!$D$12/100)*Таблица1[[#This Row],[RRP*,                  руб. с НДС]]</f>
        <v>22571.72</v>
      </c>
      <c r="G198" s="33" t="s">
        <v>1759</v>
      </c>
    </row>
    <row r="199" spans="1:7" ht="72.5" x14ac:dyDescent="0.35">
      <c r="A199" s="95" t="s">
        <v>894</v>
      </c>
      <c r="B199" s="18" t="s">
        <v>1639</v>
      </c>
      <c r="C199" s="17" t="s">
        <v>775</v>
      </c>
      <c r="D199" s="18" t="s">
        <v>490</v>
      </c>
      <c r="E199" s="71">
        <v>24846.000000000004</v>
      </c>
      <c r="F199" s="75">
        <f>(1-Содержание!$D$12/100)*Таблица1[[#This Row],[RRP*,                  руб. с НДС]]</f>
        <v>24846.000000000004</v>
      </c>
      <c r="G199" s="33" t="s">
        <v>1760</v>
      </c>
    </row>
    <row r="200" spans="1:7" ht="72.5" x14ac:dyDescent="0.35">
      <c r="A200" s="95" t="s">
        <v>894</v>
      </c>
      <c r="B200" s="18" t="s">
        <v>1640</v>
      </c>
      <c r="C200" s="17" t="s">
        <v>724</v>
      </c>
      <c r="D200" s="18" t="s">
        <v>490</v>
      </c>
      <c r="E200" s="71">
        <v>24303.120000000003</v>
      </c>
      <c r="F200" s="75">
        <f>(1-Содержание!$D$12/100)*Таблица1[[#This Row],[RRP*,                  руб. с НДС]]</f>
        <v>24303.120000000003</v>
      </c>
      <c r="G200" s="33" t="s">
        <v>1760</v>
      </c>
    </row>
    <row r="201" spans="1:7" ht="72.5" x14ac:dyDescent="0.35">
      <c r="A201" s="95" t="s">
        <v>894</v>
      </c>
      <c r="B201" s="18" t="s">
        <v>1641</v>
      </c>
      <c r="C201" s="17" t="s">
        <v>776</v>
      </c>
      <c r="D201" s="18" t="s">
        <v>492</v>
      </c>
      <c r="E201" s="71">
        <v>22636.68</v>
      </c>
      <c r="F201" s="75">
        <f>(1-Содержание!$D$12/100)*Таблица1[[#This Row],[RRP*,                  руб. с НДС]]</f>
        <v>22636.68</v>
      </c>
      <c r="G201" s="33" t="s">
        <v>1761</v>
      </c>
    </row>
    <row r="202" spans="1:7" ht="72.5" x14ac:dyDescent="0.35">
      <c r="A202" s="95" t="s">
        <v>894</v>
      </c>
      <c r="B202" s="18" t="s">
        <v>1642</v>
      </c>
      <c r="C202" s="17" t="s">
        <v>725</v>
      </c>
      <c r="D202" s="18" t="s">
        <v>492</v>
      </c>
      <c r="E202" s="71">
        <v>22093.800000000003</v>
      </c>
      <c r="F202" s="75">
        <f>(1-Содержание!$D$12/100)*Таблица1[[#This Row],[RRP*,                  руб. с НДС]]</f>
        <v>22093.800000000003</v>
      </c>
      <c r="G202" s="33" t="s">
        <v>1761</v>
      </c>
    </row>
    <row r="203" spans="1:7" ht="72.5" x14ac:dyDescent="0.35">
      <c r="A203" s="95" t="s">
        <v>894</v>
      </c>
      <c r="B203" s="18" t="s">
        <v>1643</v>
      </c>
      <c r="C203" s="17" t="s">
        <v>777</v>
      </c>
      <c r="D203" s="18" t="s">
        <v>493</v>
      </c>
      <c r="E203" s="71">
        <v>24558.960000000003</v>
      </c>
      <c r="F203" s="75">
        <f>(1-Содержание!$D$12/100)*Таблица1[[#This Row],[RRP*,                  руб. с НДС]]</f>
        <v>24558.960000000003</v>
      </c>
      <c r="G203" s="33" t="s">
        <v>1762</v>
      </c>
    </row>
    <row r="204" spans="1:7" ht="72.5" x14ac:dyDescent="0.35">
      <c r="A204" s="95" t="s">
        <v>894</v>
      </c>
      <c r="B204" s="18" t="s">
        <v>1644</v>
      </c>
      <c r="C204" s="17" t="s">
        <v>726</v>
      </c>
      <c r="D204" s="18" t="s">
        <v>493</v>
      </c>
      <c r="E204" s="71">
        <v>24016.080000000002</v>
      </c>
      <c r="F204" s="75">
        <f>(1-Содержание!$D$12/100)*Таблица1[[#This Row],[RRP*,                  руб. с НДС]]</f>
        <v>24016.080000000002</v>
      </c>
      <c r="G204" s="33" t="s">
        <v>1762</v>
      </c>
    </row>
    <row r="205" spans="1:7" ht="72.5" x14ac:dyDescent="0.35">
      <c r="A205" s="95" t="s">
        <v>894</v>
      </c>
      <c r="B205" s="18" t="s">
        <v>1645</v>
      </c>
      <c r="C205" s="17" t="s">
        <v>778</v>
      </c>
      <c r="D205" s="18" t="s">
        <v>494</v>
      </c>
      <c r="E205" s="71">
        <v>26485.279999999999</v>
      </c>
      <c r="F205" s="75">
        <f>(1-Содержание!$D$12/100)*Таблица1[[#This Row],[RRP*,                  руб. с НДС]]</f>
        <v>26485.279999999999</v>
      </c>
      <c r="G205" s="33" t="s">
        <v>1763</v>
      </c>
    </row>
    <row r="206" spans="1:7" ht="72.5" x14ac:dyDescent="0.35">
      <c r="A206" s="95" t="s">
        <v>894</v>
      </c>
      <c r="B206" s="18" t="s">
        <v>1646</v>
      </c>
      <c r="C206" s="17" t="s">
        <v>727</v>
      </c>
      <c r="D206" s="18" t="s">
        <v>494</v>
      </c>
      <c r="E206" s="71">
        <v>25942.400000000001</v>
      </c>
      <c r="F206" s="75">
        <f>(1-Содержание!$D$12/100)*Таблица1[[#This Row],[RRP*,                  руб. с НДС]]</f>
        <v>25942.400000000001</v>
      </c>
      <c r="G206" s="33" t="s">
        <v>1763</v>
      </c>
    </row>
    <row r="207" spans="1:7" ht="72.5" x14ac:dyDescent="0.35">
      <c r="A207" s="95" t="s">
        <v>894</v>
      </c>
      <c r="B207" s="18" t="s">
        <v>1647</v>
      </c>
      <c r="C207" s="17" t="s">
        <v>779</v>
      </c>
      <c r="D207" s="18" t="s">
        <v>496</v>
      </c>
      <c r="E207" s="71">
        <v>22937.680000000004</v>
      </c>
      <c r="F207" s="75">
        <f>(1-Содержание!$D$12/100)*Таблица1[[#This Row],[RRP*,                  руб. с НДС]]</f>
        <v>22937.680000000004</v>
      </c>
      <c r="G207" s="33" t="s">
        <v>1764</v>
      </c>
    </row>
    <row r="208" spans="1:7" ht="72.5" x14ac:dyDescent="0.35">
      <c r="A208" s="95" t="s">
        <v>894</v>
      </c>
      <c r="B208" s="18" t="s">
        <v>1648</v>
      </c>
      <c r="C208" s="17" t="s">
        <v>728</v>
      </c>
      <c r="D208" s="18" t="s">
        <v>496</v>
      </c>
      <c r="E208" s="71">
        <v>22394.800000000003</v>
      </c>
      <c r="F208" s="75">
        <f>(1-Содержание!$D$12/100)*Таблица1[[#This Row],[RRP*,                  руб. с НДС]]</f>
        <v>22394.800000000003</v>
      </c>
      <c r="G208" s="33" t="s">
        <v>1764</v>
      </c>
    </row>
    <row r="209" spans="1:7" ht="72.5" x14ac:dyDescent="0.35">
      <c r="A209" s="95" t="s">
        <v>894</v>
      </c>
      <c r="B209" s="18" t="s">
        <v>1649</v>
      </c>
      <c r="C209" s="17" t="s">
        <v>780</v>
      </c>
      <c r="D209" s="18" t="s">
        <v>497</v>
      </c>
      <c r="E209" s="71">
        <v>25835.199999999997</v>
      </c>
      <c r="F209" s="75">
        <f>(1-Содержание!$D$12/100)*Таблица1[[#This Row],[RRP*,                  руб. с НДС]]</f>
        <v>25835.199999999997</v>
      </c>
      <c r="G209" s="33" t="s">
        <v>1765</v>
      </c>
    </row>
    <row r="210" spans="1:7" ht="72.5" x14ac:dyDescent="0.35">
      <c r="A210" s="95" t="s">
        <v>894</v>
      </c>
      <c r="B210" s="18" t="s">
        <v>1650</v>
      </c>
      <c r="C210" s="17" t="s">
        <v>729</v>
      </c>
      <c r="D210" s="18" t="s">
        <v>497</v>
      </c>
      <c r="E210" s="71">
        <v>25292.32</v>
      </c>
      <c r="F210" s="75">
        <f>(1-Содержание!$D$12/100)*Таблица1[[#This Row],[RRP*,                  руб. с НДС]]</f>
        <v>25292.32</v>
      </c>
      <c r="G210" s="33" t="s">
        <v>1765</v>
      </c>
    </row>
    <row r="211" spans="1:7" ht="72.5" x14ac:dyDescent="0.35">
      <c r="A211" s="95" t="s">
        <v>894</v>
      </c>
      <c r="B211" s="18" t="s">
        <v>1651</v>
      </c>
      <c r="C211" s="17" t="s">
        <v>781</v>
      </c>
      <c r="D211" s="18" t="s">
        <v>498</v>
      </c>
      <c r="E211" s="71">
        <v>27173.96</v>
      </c>
      <c r="F211" s="75">
        <f>(1-Содержание!$D$12/100)*Таблица1[[#This Row],[RRP*,                  руб. с НДС]]</f>
        <v>27173.96</v>
      </c>
      <c r="G211" s="33" t="s">
        <v>1766</v>
      </c>
    </row>
    <row r="212" spans="1:7" ht="72.5" x14ac:dyDescent="0.35">
      <c r="A212" s="95" t="s">
        <v>894</v>
      </c>
      <c r="B212" s="18" t="s">
        <v>1652</v>
      </c>
      <c r="C212" s="17" t="s">
        <v>730</v>
      </c>
      <c r="D212" s="18" t="s">
        <v>498</v>
      </c>
      <c r="E212" s="71">
        <v>26631.08</v>
      </c>
      <c r="F212" s="75">
        <f>(1-Содержание!$D$12/100)*Таблица1[[#This Row],[RRP*,                  руб. с НДС]]</f>
        <v>26631.08</v>
      </c>
      <c r="G212" s="33" t="s">
        <v>1766</v>
      </c>
    </row>
    <row r="213" spans="1:7" ht="72.5" x14ac:dyDescent="0.35">
      <c r="A213" s="95" t="s">
        <v>894</v>
      </c>
      <c r="B213" s="18" t="s">
        <v>1653</v>
      </c>
      <c r="C213" s="17" t="s">
        <v>782</v>
      </c>
      <c r="D213" s="18" t="s">
        <v>500</v>
      </c>
      <c r="E213" s="71">
        <v>25397.759999999998</v>
      </c>
      <c r="F213" s="75">
        <f>(1-Содержание!$D$12/100)*Таблица1[[#This Row],[RRP*,                  руб. с НДС]]</f>
        <v>25397.759999999998</v>
      </c>
      <c r="G213" s="33" t="s">
        <v>1767</v>
      </c>
    </row>
    <row r="214" spans="1:7" ht="72.5" x14ac:dyDescent="0.35">
      <c r="A214" s="95" t="s">
        <v>894</v>
      </c>
      <c r="B214" s="18" t="s">
        <v>1654</v>
      </c>
      <c r="C214" s="17" t="s">
        <v>731</v>
      </c>
      <c r="D214" s="18" t="s">
        <v>500</v>
      </c>
      <c r="E214" s="71">
        <v>24854.879999999997</v>
      </c>
      <c r="F214" s="75">
        <f>(1-Содержание!$D$12/100)*Таблица1[[#This Row],[RRP*,                  руб. с НДС]]</f>
        <v>24854.879999999997</v>
      </c>
      <c r="G214" s="33" t="s">
        <v>1767</v>
      </c>
    </row>
    <row r="215" spans="1:7" ht="72.5" x14ac:dyDescent="0.35">
      <c r="A215" s="95" t="s">
        <v>894</v>
      </c>
      <c r="B215" s="18" t="s">
        <v>1655</v>
      </c>
      <c r="C215" s="17" t="s">
        <v>783</v>
      </c>
      <c r="D215" s="18" t="s">
        <v>501</v>
      </c>
      <c r="E215" s="71">
        <v>27085.159999999996</v>
      </c>
      <c r="F215" s="75">
        <f>(1-Содержание!$D$12/100)*Таблица1[[#This Row],[RRP*,                  руб. с НДС]]</f>
        <v>27085.159999999996</v>
      </c>
      <c r="G215" s="33" t="s">
        <v>1768</v>
      </c>
    </row>
    <row r="216" spans="1:7" ht="72.5" x14ac:dyDescent="0.35">
      <c r="A216" s="95" t="s">
        <v>894</v>
      </c>
      <c r="B216" s="18" t="s">
        <v>1656</v>
      </c>
      <c r="C216" s="17" t="s">
        <v>732</v>
      </c>
      <c r="D216" s="18" t="s">
        <v>501</v>
      </c>
      <c r="E216" s="71">
        <v>26542.28</v>
      </c>
      <c r="F216" s="75">
        <f>(1-Содержание!$D$12/100)*Таблица1[[#This Row],[RRP*,                  руб. с НДС]]</f>
        <v>26542.28</v>
      </c>
      <c r="G216" s="33" t="s">
        <v>1768</v>
      </c>
    </row>
    <row r="217" spans="1:7" ht="72.5" x14ac:dyDescent="0.35">
      <c r="A217" s="95" t="s">
        <v>894</v>
      </c>
      <c r="B217" s="18" t="s">
        <v>1657</v>
      </c>
      <c r="C217" s="17" t="s">
        <v>784</v>
      </c>
      <c r="D217" s="18" t="s">
        <v>502</v>
      </c>
      <c r="E217" s="71">
        <v>28868.400000000001</v>
      </c>
      <c r="F217" s="75">
        <f>(1-Содержание!$D$12/100)*Таблица1[[#This Row],[RRP*,                  руб. с НДС]]</f>
        <v>28868.400000000001</v>
      </c>
      <c r="G217" s="33" t="s">
        <v>1769</v>
      </c>
    </row>
    <row r="218" spans="1:7" ht="72.5" x14ac:dyDescent="0.35">
      <c r="A218" s="95" t="s">
        <v>894</v>
      </c>
      <c r="B218" s="18" t="s">
        <v>1658</v>
      </c>
      <c r="C218" s="17" t="s">
        <v>733</v>
      </c>
      <c r="D218" s="18" t="s">
        <v>502</v>
      </c>
      <c r="E218" s="71">
        <v>28325.520000000004</v>
      </c>
      <c r="F218" s="75">
        <f>(1-Содержание!$D$12/100)*Таблица1[[#This Row],[RRP*,                  руб. с НДС]]</f>
        <v>28325.520000000004</v>
      </c>
      <c r="G218" s="33" t="s">
        <v>1769</v>
      </c>
    </row>
    <row r="219" spans="1:7" ht="72.5" x14ac:dyDescent="0.35">
      <c r="A219" s="95" t="s">
        <v>682</v>
      </c>
      <c r="B219" s="24" t="s">
        <v>205</v>
      </c>
      <c r="C219" s="17" t="s">
        <v>241</v>
      </c>
      <c r="D219" s="18" t="s">
        <v>444</v>
      </c>
      <c r="E219" s="81">
        <v>22702.2</v>
      </c>
      <c r="F219" s="75">
        <f>(1-Содержание!$D$12/100)*Таблица1[[#This Row],[RRP*,                  руб. с НДС]]</f>
        <v>22702.2</v>
      </c>
      <c r="G219" s="33" t="s">
        <v>1478</v>
      </c>
    </row>
    <row r="220" spans="1:7" ht="72.5" x14ac:dyDescent="0.35">
      <c r="A220" s="95" t="s">
        <v>682</v>
      </c>
      <c r="B220" s="24" t="s">
        <v>206</v>
      </c>
      <c r="C220" s="17" t="s">
        <v>242</v>
      </c>
      <c r="D220" s="18" t="s">
        <v>444</v>
      </c>
      <c r="E220" s="81">
        <v>20046.2</v>
      </c>
      <c r="F220" s="75">
        <f>(1-Содержание!$D$12/100)*Таблица1[[#This Row],[RRP*,                  руб. с НДС]]</f>
        <v>20046.2</v>
      </c>
      <c r="G220" s="33" t="s">
        <v>1478</v>
      </c>
    </row>
    <row r="221" spans="1:7" ht="72.5" x14ac:dyDescent="0.35">
      <c r="A221" s="95" t="s">
        <v>682</v>
      </c>
      <c r="B221" s="24" t="s">
        <v>87</v>
      </c>
      <c r="C221" s="17" t="s">
        <v>243</v>
      </c>
      <c r="D221" s="18" t="s">
        <v>445</v>
      </c>
      <c r="E221" s="81">
        <v>24679.800000000003</v>
      </c>
      <c r="F221" s="75">
        <f>(1-Содержание!$D$12/100)*Таблица1[[#This Row],[RRP*,                  руб. с НДС]]</f>
        <v>24679.800000000003</v>
      </c>
      <c r="G221" s="33" t="s">
        <v>1479</v>
      </c>
    </row>
    <row r="222" spans="1:7" ht="72.5" x14ac:dyDescent="0.35">
      <c r="A222" s="95" t="s">
        <v>682</v>
      </c>
      <c r="B222" s="24" t="s">
        <v>88</v>
      </c>
      <c r="C222" s="17" t="s">
        <v>244</v>
      </c>
      <c r="D222" s="18" t="s">
        <v>445</v>
      </c>
      <c r="E222" s="81">
        <v>21779.800000000003</v>
      </c>
      <c r="F222" s="75">
        <f>(1-Содержание!$D$12/100)*Таблица1[[#This Row],[RRP*,                  руб. с НДС]]</f>
        <v>21779.800000000003</v>
      </c>
      <c r="G222" s="33" t="s">
        <v>1479</v>
      </c>
    </row>
    <row r="223" spans="1:7" ht="72.5" x14ac:dyDescent="0.35">
      <c r="A223" s="95" t="s">
        <v>682</v>
      </c>
      <c r="B223" s="24" t="s">
        <v>89</v>
      </c>
      <c r="C223" s="17" t="s">
        <v>245</v>
      </c>
      <c r="D223" s="18" t="s">
        <v>446</v>
      </c>
      <c r="E223" s="81">
        <v>25523</v>
      </c>
      <c r="F223" s="75">
        <f>(1-Содержание!$D$12/100)*Таблица1[[#This Row],[RRP*,                  руб. с НДС]]</f>
        <v>25523</v>
      </c>
      <c r="G223" s="33" t="s">
        <v>1480</v>
      </c>
    </row>
    <row r="224" spans="1:7" ht="72.5" x14ac:dyDescent="0.35">
      <c r="A224" s="95" t="s">
        <v>682</v>
      </c>
      <c r="B224" s="24" t="s">
        <v>90</v>
      </c>
      <c r="C224" s="17" t="s">
        <v>246</v>
      </c>
      <c r="D224" s="18" t="s">
        <v>446</v>
      </c>
      <c r="E224" s="81">
        <v>22514.2</v>
      </c>
      <c r="F224" s="75">
        <f>(1-Содержание!$D$12/100)*Таблица1[[#This Row],[RRP*,                  руб. с НДС]]</f>
        <v>22514.2</v>
      </c>
      <c r="G224" s="33" t="s">
        <v>1480</v>
      </c>
    </row>
    <row r="225" spans="1:7" ht="72.5" x14ac:dyDescent="0.35">
      <c r="A225" s="95" t="s">
        <v>682</v>
      </c>
      <c r="B225" s="24" t="s">
        <v>91</v>
      </c>
      <c r="C225" s="17" t="s">
        <v>247</v>
      </c>
      <c r="D225" s="18" t="s">
        <v>447</v>
      </c>
      <c r="E225" s="81">
        <v>29624.600000000002</v>
      </c>
      <c r="F225" s="75">
        <f>(1-Содержание!$D$12/100)*Таблица1[[#This Row],[RRP*,                  руб. с НДС]]</f>
        <v>29624.600000000002</v>
      </c>
      <c r="G225" s="33" t="s">
        <v>1481</v>
      </c>
    </row>
    <row r="226" spans="1:7" ht="72.5" x14ac:dyDescent="0.35">
      <c r="A226" s="95" t="s">
        <v>682</v>
      </c>
      <c r="B226" s="24" t="s">
        <v>92</v>
      </c>
      <c r="C226" s="17" t="s">
        <v>248</v>
      </c>
      <c r="D226" s="18" t="s">
        <v>447</v>
      </c>
      <c r="E226" s="81">
        <v>26107</v>
      </c>
      <c r="F226" s="75">
        <f>(1-Содержание!$D$12/100)*Таблица1[[#This Row],[RRP*,                  руб. с НДС]]</f>
        <v>26107</v>
      </c>
      <c r="G226" s="33" t="s">
        <v>1481</v>
      </c>
    </row>
    <row r="227" spans="1:7" ht="72.5" x14ac:dyDescent="0.35">
      <c r="A227" s="95" t="s">
        <v>682</v>
      </c>
      <c r="B227" s="24" t="s">
        <v>207</v>
      </c>
      <c r="C227" s="17" t="s">
        <v>249</v>
      </c>
      <c r="D227" s="18" t="s">
        <v>448</v>
      </c>
      <c r="E227" s="81">
        <v>22940.800000000003</v>
      </c>
      <c r="F227" s="75">
        <f>(1-Содержание!$D$12/100)*Таблица1[[#This Row],[RRP*,                  руб. с НДС]]</f>
        <v>22940.800000000003</v>
      </c>
      <c r="G227" s="33" t="s">
        <v>1482</v>
      </c>
    </row>
    <row r="228" spans="1:7" ht="72.5" x14ac:dyDescent="0.35">
      <c r="A228" s="95" t="s">
        <v>682</v>
      </c>
      <c r="B228" s="24" t="s">
        <v>208</v>
      </c>
      <c r="C228" s="17" t="s">
        <v>250</v>
      </c>
      <c r="D228" s="18" t="s">
        <v>448</v>
      </c>
      <c r="E228" s="81">
        <v>22822.400000000001</v>
      </c>
      <c r="F228" s="75">
        <f>(1-Содержание!$D$12/100)*Таблица1[[#This Row],[RRP*,                  руб. с НДС]]</f>
        <v>22822.400000000001</v>
      </c>
      <c r="G228" s="33" t="s">
        <v>1482</v>
      </c>
    </row>
    <row r="229" spans="1:7" ht="72.5" x14ac:dyDescent="0.35">
      <c r="A229" s="95" t="s">
        <v>682</v>
      </c>
      <c r="B229" s="24" t="s">
        <v>93</v>
      </c>
      <c r="C229" s="17" t="s">
        <v>251</v>
      </c>
      <c r="D229" s="18" t="s">
        <v>449</v>
      </c>
      <c r="E229" s="81">
        <v>24824.800000000003</v>
      </c>
      <c r="F229" s="75">
        <f>(1-Содержание!$D$12/100)*Таблица1[[#This Row],[RRP*,                  руб. с НДС]]</f>
        <v>24824.800000000003</v>
      </c>
      <c r="G229" s="33" t="s">
        <v>1483</v>
      </c>
    </row>
    <row r="230" spans="1:7" ht="72.5" x14ac:dyDescent="0.35">
      <c r="A230" s="95" t="s">
        <v>682</v>
      </c>
      <c r="B230" s="24" t="s">
        <v>94</v>
      </c>
      <c r="C230" s="17" t="s">
        <v>252</v>
      </c>
      <c r="D230" s="18" t="s">
        <v>449</v>
      </c>
      <c r="E230" s="81">
        <v>24699.200000000001</v>
      </c>
      <c r="F230" s="75">
        <f>(1-Содержание!$D$12/100)*Таблица1[[#This Row],[RRP*,                  руб. с НДС]]</f>
        <v>24699.200000000001</v>
      </c>
      <c r="G230" s="33" t="s">
        <v>1483</v>
      </c>
    </row>
    <row r="231" spans="1:7" ht="72.5" x14ac:dyDescent="0.35">
      <c r="A231" s="95" t="s">
        <v>682</v>
      </c>
      <c r="B231" s="24" t="s">
        <v>95</v>
      </c>
      <c r="C231" s="17" t="s">
        <v>253</v>
      </c>
      <c r="D231" s="18" t="s">
        <v>450</v>
      </c>
      <c r="E231" s="81">
        <v>26208</v>
      </c>
      <c r="F231" s="75">
        <f>(1-Содержание!$D$12/100)*Таблица1[[#This Row],[RRP*,                  руб. с НДС]]</f>
        <v>26208</v>
      </c>
      <c r="G231" s="33" t="s">
        <v>1484</v>
      </c>
    </row>
    <row r="232" spans="1:7" ht="72.5" x14ac:dyDescent="0.35">
      <c r="A232" s="95" t="s">
        <v>682</v>
      </c>
      <c r="B232" s="24" t="s">
        <v>96</v>
      </c>
      <c r="C232" s="17" t="s">
        <v>254</v>
      </c>
      <c r="D232" s="18" t="s">
        <v>450</v>
      </c>
      <c r="E232" s="81">
        <v>26076.800000000003</v>
      </c>
      <c r="F232" s="75">
        <f>(1-Содержание!$D$12/100)*Таблица1[[#This Row],[RRP*,                  руб. с НДС]]</f>
        <v>26076.800000000003</v>
      </c>
      <c r="G232" s="33" t="s">
        <v>1484</v>
      </c>
    </row>
    <row r="233" spans="1:7" ht="72.5" x14ac:dyDescent="0.35">
      <c r="A233" s="95" t="s">
        <v>682</v>
      </c>
      <c r="B233" s="24" t="s">
        <v>97</v>
      </c>
      <c r="C233" s="17" t="s">
        <v>255</v>
      </c>
      <c r="D233" s="18" t="s">
        <v>451</v>
      </c>
      <c r="E233" s="81">
        <v>30060</v>
      </c>
      <c r="F233" s="75">
        <f>(1-Содержание!$D$12/100)*Таблица1[[#This Row],[RRP*,                  руб. с НДС]]</f>
        <v>30060</v>
      </c>
      <c r="G233" s="33" t="s">
        <v>1485</v>
      </c>
    </row>
    <row r="234" spans="1:7" ht="72.5" x14ac:dyDescent="0.35">
      <c r="A234" s="95" t="s">
        <v>682</v>
      </c>
      <c r="B234" s="24" t="s">
        <v>98</v>
      </c>
      <c r="C234" s="17" t="s">
        <v>256</v>
      </c>
      <c r="D234" s="18" t="s">
        <v>451</v>
      </c>
      <c r="E234" s="81">
        <v>29909.600000000002</v>
      </c>
      <c r="F234" s="75">
        <f>(1-Содержание!$D$12/100)*Таблица1[[#This Row],[RRP*,                  руб. с НДС]]</f>
        <v>29909.600000000002</v>
      </c>
      <c r="G234" s="33" t="s">
        <v>1485</v>
      </c>
    </row>
    <row r="235" spans="1:7" ht="72.5" x14ac:dyDescent="0.35">
      <c r="A235" s="95" t="s">
        <v>682</v>
      </c>
      <c r="B235" s="24" t="s">
        <v>209</v>
      </c>
      <c r="C235" s="17" t="s">
        <v>257</v>
      </c>
      <c r="D235" s="18" t="s">
        <v>452</v>
      </c>
      <c r="E235" s="81">
        <v>23729.600000000002</v>
      </c>
      <c r="F235" s="75">
        <f>(1-Содержание!$D$12/100)*Таблица1[[#This Row],[RRP*,                  руб. с НДС]]</f>
        <v>23729.600000000002</v>
      </c>
      <c r="G235" s="33" t="s">
        <v>1486</v>
      </c>
    </row>
    <row r="236" spans="1:7" ht="72.5" x14ac:dyDescent="0.35">
      <c r="A236" s="95" t="s">
        <v>682</v>
      </c>
      <c r="B236" s="24" t="s">
        <v>210</v>
      </c>
      <c r="C236" s="17" t="s">
        <v>258</v>
      </c>
      <c r="D236" s="18" t="s">
        <v>452</v>
      </c>
      <c r="E236" s="81">
        <v>23608.800000000003</v>
      </c>
      <c r="F236" s="75">
        <f>(1-Содержание!$D$12/100)*Таблица1[[#This Row],[RRP*,                  руб. с НДС]]</f>
        <v>23608.800000000003</v>
      </c>
      <c r="G236" s="33" t="s">
        <v>1486</v>
      </c>
    </row>
    <row r="237" spans="1:7" ht="72.5" x14ac:dyDescent="0.35">
      <c r="A237" s="95" t="s">
        <v>682</v>
      </c>
      <c r="B237" s="24" t="s">
        <v>2</v>
      </c>
      <c r="C237" s="17" t="s">
        <v>259</v>
      </c>
      <c r="D237" s="18" t="s">
        <v>453</v>
      </c>
      <c r="E237" s="81">
        <v>26275.200000000001</v>
      </c>
      <c r="F237" s="75">
        <f>(1-Содержание!$D$12/100)*Таблица1[[#This Row],[RRP*,                  руб. с НДС]]</f>
        <v>26275.200000000001</v>
      </c>
      <c r="G237" s="33" t="s">
        <v>1487</v>
      </c>
    </row>
    <row r="238" spans="1:7" ht="72.5" x14ac:dyDescent="0.35">
      <c r="A238" s="95" t="s">
        <v>682</v>
      </c>
      <c r="B238" s="24" t="s">
        <v>0</v>
      </c>
      <c r="C238" s="17" t="s">
        <v>260</v>
      </c>
      <c r="D238" s="18" t="s">
        <v>453</v>
      </c>
      <c r="E238" s="81">
        <v>26142.400000000001</v>
      </c>
      <c r="F238" s="75">
        <f>(1-Содержание!$D$12/100)*Таблица1[[#This Row],[RRP*,                  руб. с НДС]]</f>
        <v>26142.400000000001</v>
      </c>
      <c r="G238" s="33" t="s">
        <v>1487</v>
      </c>
    </row>
    <row r="239" spans="1:7" ht="72.5" x14ac:dyDescent="0.35">
      <c r="A239" s="95" t="s">
        <v>682</v>
      </c>
      <c r="B239" s="24" t="s">
        <v>99</v>
      </c>
      <c r="C239" s="17" t="s">
        <v>261</v>
      </c>
      <c r="D239" s="18" t="s">
        <v>454</v>
      </c>
      <c r="E239" s="81">
        <v>27838.400000000001</v>
      </c>
      <c r="F239" s="75">
        <f>(1-Содержание!$D$12/100)*Таблица1[[#This Row],[RRP*,                  руб. с НДС]]</f>
        <v>27838.400000000001</v>
      </c>
      <c r="G239" s="33" t="s">
        <v>1488</v>
      </c>
    </row>
    <row r="240" spans="1:7" ht="72.5" x14ac:dyDescent="0.35">
      <c r="A240" s="95" t="s">
        <v>682</v>
      </c>
      <c r="B240" s="24" t="s">
        <v>100</v>
      </c>
      <c r="C240" s="17" t="s">
        <v>262</v>
      </c>
      <c r="D240" s="18" t="s">
        <v>454</v>
      </c>
      <c r="E240" s="81">
        <v>27700</v>
      </c>
      <c r="F240" s="75">
        <f>(1-Содержание!$D$12/100)*Таблица1[[#This Row],[RRP*,                  руб. с НДС]]</f>
        <v>27700</v>
      </c>
      <c r="G240" s="33" t="s">
        <v>1488</v>
      </c>
    </row>
    <row r="241" spans="1:7" ht="72.5" x14ac:dyDescent="0.35">
      <c r="A241" s="95" t="s">
        <v>682</v>
      </c>
      <c r="B241" s="24" t="s">
        <v>101</v>
      </c>
      <c r="C241" s="17" t="s">
        <v>263</v>
      </c>
      <c r="D241" s="18" t="s">
        <v>455</v>
      </c>
      <c r="E241" s="81">
        <v>31807.800000000003</v>
      </c>
      <c r="F241" s="75">
        <f>(1-Содержание!$D$12/100)*Таблица1[[#This Row],[RRP*,                  руб. с НДС]]</f>
        <v>31807.800000000003</v>
      </c>
      <c r="G241" s="33" t="s">
        <v>1489</v>
      </c>
    </row>
    <row r="242" spans="1:7" ht="72.5" x14ac:dyDescent="0.35">
      <c r="A242" s="95" t="s">
        <v>682</v>
      </c>
      <c r="B242" s="24" t="s">
        <v>102</v>
      </c>
      <c r="C242" s="17" t="s">
        <v>264</v>
      </c>
      <c r="D242" s="18" t="s">
        <v>455</v>
      </c>
      <c r="E242" s="81">
        <v>31645.4</v>
      </c>
      <c r="F242" s="75">
        <f>(1-Содержание!$D$12/100)*Таблица1[[#This Row],[RRP*,                  руб. с НДС]]</f>
        <v>31645.4</v>
      </c>
      <c r="G242" s="33" t="s">
        <v>1489</v>
      </c>
    </row>
    <row r="243" spans="1:7" ht="72.5" x14ac:dyDescent="0.35">
      <c r="A243" s="95" t="s">
        <v>682</v>
      </c>
      <c r="B243" s="24" t="s">
        <v>211</v>
      </c>
      <c r="C243" s="17" t="s">
        <v>265</v>
      </c>
      <c r="D243" s="18" t="s">
        <v>456</v>
      </c>
      <c r="E243" s="81">
        <v>24931.800000000003</v>
      </c>
      <c r="F243" s="75">
        <f>(1-Содержание!$D$12/100)*Таблица1[[#This Row],[RRP*,                  руб. с НДС]]</f>
        <v>24931.800000000003</v>
      </c>
      <c r="G243" s="33" t="s">
        <v>1490</v>
      </c>
    </row>
    <row r="244" spans="1:7" ht="72.5" x14ac:dyDescent="0.35">
      <c r="A244" s="95" t="s">
        <v>682</v>
      </c>
      <c r="B244" s="24" t="s">
        <v>212</v>
      </c>
      <c r="C244" s="17" t="s">
        <v>266</v>
      </c>
      <c r="D244" s="18" t="s">
        <v>456</v>
      </c>
      <c r="E244" s="81">
        <v>24807.800000000003</v>
      </c>
      <c r="F244" s="75">
        <f>(1-Содержание!$D$12/100)*Таблица1[[#This Row],[RRP*,                  руб. с НДС]]</f>
        <v>24807.800000000003</v>
      </c>
      <c r="G244" s="33" t="s">
        <v>1490</v>
      </c>
    </row>
    <row r="245" spans="1:7" ht="72.5" x14ac:dyDescent="0.35">
      <c r="A245" s="95" t="s">
        <v>682</v>
      </c>
      <c r="B245" s="24" t="s">
        <v>103</v>
      </c>
      <c r="C245" s="17" t="s">
        <v>267</v>
      </c>
      <c r="D245" s="18" t="s">
        <v>457</v>
      </c>
      <c r="E245" s="81">
        <v>27629.4</v>
      </c>
      <c r="F245" s="75">
        <f>(1-Содержание!$D$12/100)*Таблица1[[#This Row],[RRP*,                  руб. с НДС]]</f>
        <v>27629.4</v>
      </c>
      <c r="G245" s="33" t="s">
        <v>1491</v>
      </c>
    </row>
    <row r="246" spans="1:7" ht="72.5" x14ac:dyDescent="0.35">
      <c r="A246" s="95" t="s">
        <v>682</v>
      </c>
      <c r="B246" s="24" t="s">
        <v>104</v>
      </c>
      <c r="C246" s="17" t="s">
        <v>268</v>
      </c>
      <c r="D246" s="18" t="s">
        <v>457</v>
      </c>
      <c r="E246" s="81">
        <v>27485.4</v>
      </c>
      <c r="F246" s="75">
        <f>(1-Содержание!$D$12/100)*Таблица1[[#This Row],[RRP*,                  руб. с НДС]]</f>
        <v>27485.4</v>
      </c>
      <c r="G246" s="33" t="s">
        <v>1491</v>
      </c>
    </row>
    <row r="247" spans="1:7" ht="72.5" x14ac:dyDescent="0.35">
      <c r="A247" s="95" t="s">
        <v>682</v>
      </c>
      <c r="B247" s="24" t="s">
        <v>105</v>
      </c>
      <c r="C247" s="17" t="s">
        <v>269</v>
      </c>
      <c r="D247" s="18" t="s">
        <v>458</v>
      </c>
      <c r="E247" s="81">
        <v>28725.4</v>
      </c>
      <c r="F247" s="75">
        <f>(1-Содержание!$D$12/100)*Таблица1[[#This Row],[RRP*,                  руб. с НДС]]</f>
        <v>28725.4</v>
      </c>
      <c r="G247" s="33" t="s">
        <v>1492</v>
      </c>
    </row>
    <row r="248" spans="1:7" ht="72.5" x14ac:dyDescent="0.35">
      <c r="A248" s="95" t="s">
        <v>682</v>
      </c>
      <c r="B248" s="24" t="s">
        <v>106</v>
      </c>
      <c r="C248" s="17" t="s">
        <v>270</v>
      </c>
      <c r="D248" s="18" t="s">
        <v>458</v>
      </c>
      <c r="E248" s="81">
        <v>28578.2</v>
      </c>
      <c r="F248" s="75">
        <f>(1-Содержание!$D$12/100)*Таблица1[[#This Row],[RRP*,                  руб. с НДС]]</f>
        <v>28578.2</v>
      </c>
      <c r="G248" s="33" t="s">
        <v>1492</v>
      </c>
    </row>
    <row r="249" spans="1:7" ht="72.5" x14ac:dyDescent="0.35">
      <c r="A249" s="95" t="s">
        <v>682</v>
      </c>
      <c r="B249" s="24" t="s">
        <v>107</v>
      </c>
      <c r="C249" s="17" t="s">
        <v>271</v>
      </c>
      <c r="D249" s="18" t="s">
        <v>459</v>
      </c>
      <c r="E249" s="81">
        <v>33401.4</v>
      </c>
      <c r="F249" s="75">
        <f>(1-Содержание!$D$12/100)*Таблица1[[#This Row],[RRP*,                  руб. с НДС]]</f>
        <v>33401.4</v>
      </c>
      <c r="G249" s="33" t="s">
        <v>1493</v>
      </c>
    </row>
    <row r="250" spans="1:7" ht="72.5" x14ac:dyDescent="0.35">
      <c r="A250" s="95" t="s">
        <v>682</v>
      </c>
      <c r="B250" s="24" t="s">
        <v>108</v>
      </c>
      <c r="C250" s="17" t="s">
        <v>272</v>
      </c>
      <c r="D250" s="18" t="s">
        <v>459</v>
      </c>
      <c r="E250" s="81">
        <v>33231</v>
      </c>
      <c r="F250" s="75">
        <f>(1-Содержание!$D$12/100)*Таблица1[[#This Row],[RRP*,                  руб. с НДС]]</f>
        <v>33231</v>
      </c>
      <c r="G250" s="33" t="s">
        <v>1493</v>
      </c>
    </row>
    <row r="251" spans="1:7" ht="72.5" x14ac:dyDescent="0.35">
      <c r="A251" s="95" t="s">
        <v>682</v>
      </c>
      <c r="B251" s="24" t="s">
        <v>213</v>
      </c>
      <c r="C251" s="17" t="s">
        <v>273</v>
      </c>
      <c r="D251" s="18" t="s">
        <v>460</v>
      </c>
      <c r="E251" s="81">
        <v>25973.4</v>
      </c>
      <c r="F251" s="75">
        <f>(1-Содержание!$D$12/100)*Таблица1[[#This Row],[RRP*,                  руб. с НДС]]</f>
        <v>25973.4</v>
      </c>
      <c r="G251" s="33" t="s">
        <v>1494</v>
      </c>
    </row>
    <row r="252" spans="1:7" ht="72.5" x14ac:dyDescent="0.35">
      <c r="A252" s="95" t="s">
        <v>682</v>
      </c>
      <c r="B252" s="24" t="s">
        <v>214</v>
      </c>
      <c r="C252" s="17" t="s">
        <v>274</v>
      </c>
      <c r="D252" s="18" t="s">
        <v>460</v>
      </c>
      <c r="E252" s="81">
        <v>25839.800000000003</v>
      </c>
      <c r="F252" s="75">
        <f>(1-Содержание!$D$12/100)*Таблица1[[#This Row],[RRP*,                  руб. с НДС]]</f>
        <v>25839.800000000003</v>
      </c>
      <c r="G252" s="33" t="s">
        <v>1494</v>
      </c>
    </row>
    <row r="253" spans="1:7" ht="72.5" x14ac:dyDescent="0.35">
      <c r="A253" s="95" t="s">
        <v>682</v>
      </c>
      <c r="B253" s="24" t="s">
        <v>109</v>
      </c>
      <c r="C253" s="17" t="s">
        <v>275</v>
      </c>
      <c r="D253" s="18" t="s">
        <v>461</v>
      </c>
      <c r="E253" s="81">
        <v>28813.4</v>
      </c>
      <c r="F253" s="75">
        <f>(1-Содержание!$D$12/100)*Таблица1[[#This Row],[RRP*,                  руб. с НДС]]</f>
        <v>28813.4</v>
      </c>
      <c r="G253" s="33" t="s">
        <v>1495</v>
      </c>
    </row>
    <row r="254" spans="1:7" ht="72.5" x14ac:dyDescent="0.35">
      <c r="A254" s="95" t="s">
        <v>682</v>
      </c>
      <c r="B254" s="24" t="s">
        <v>110</v>
      </c>
      <c r="C254" s="17" t="s">
        <v>276</v>
      </c>
      <c r="D254" s="18" t="s">
        <v>461</v>
      </c>
      <c r="E254" s="81">
        <v>28665.4</v>
      </c>
      <c r="F254" s="75">
        <f>(1-Содержание!$D$12/100)*Таблица1[[#This Row],[RRP*,                  руб. с НДС]]</f>
        <v>28665.4</v>
      </c>
      <c r="G254" s="33" t="s">
        <v>1495</v>
      </c>
    </row>
    <row r="255" spans="1:7" ht="72.5" x14ac:dyDescent="0.35">
      <c r="A255" s="95" t="s">
        <v>682</v>
      </c>
      <c r="B255" s="24" t="s">
        <v>111</v>
      </c>
      <c r="C255" s="17" t="s">
        <v>277</v>
      </c>
      <c r="D255" s="18" t="s">
        <v>462</v>
      </c>
      <c r="E255" s="81">
        <v>30151</v>
      </c>
      <c r="F255" s="75">
        <f>(1-Содержание!$D$12/100)*Таблица1[[#This Row],[RRP*,                  руб. с НДС]]</f>
        <v>30151</v>
      </c>
      <c r="G255" s="33" t="s">
        <v>1496</v>
      </c>
    </row>
    <row r="256" spans="1:7" ht="72.5" x14ac:dyDescent="0.35">
      <c r="A256" s="95" t="s">
        <v>682</v>
      </c>
      <c r="B256" s="24" t="s">
        <v>112</v>
      </c>
      <c r="C256" s="17" t="s">
        <v>278</v>
      </c>
      <c r="D256" s="18" t="s">
        <v>462</v>
      </c>
      <c r="E256" s="81">
        <v>29997.4</v>
      </c>
      <c r="F256" s="75">
        <f>(1-Содержание!$D$12/100)*Таблица1[[#This Row],[RRP*,                  руб. с НДС]]</f>
        <v>29997.4</v>
      </c>
      <c r="G256" s="33" t="s">
        <v>1496</v>
      </c>
    </row>
    <row r="257" spans="1:7" ht="72.5" x14ac:dyDescent="0.35">
      <c r="A257" s="95" t="s">
        <v>682</v>
      </c>
      <c r="B257" s="24" t="s">
        <v>113</v>
      </c>
      <c r="C257" s="17" t="s">
        <v>279</v>
      </c>
      <c r="D257" s="18" t="s">
        <v>463</v>
      </c>
      <c r="E257" s="81">
        <v>35095</v>
      </c>
      <c r="F257" s="75">
        <f>(1-Содержание!$D$12/100)*Таблица1[[#This Row],[RRP*,                  руб. с НДС]]</f>
        <v>35095</v>
      </c>
      <c r="G257" s="33" t="s">
        <v>1497</v>
      </c>
    </row>
    <row r="258" spans="1:7" ht="72.5" x14ac:dyDescent="0.35">
      <c r="A258" s="95" t="s">
        <v>682</v>
      </c>
      <c r="B258" s="24" t="s">
        <v>114</v>
      </c>
      <c r="C258" s="17" t="s">
        <v>280</v>
      </c>
      <c r="D258" s="18" t="s">
        <v>463</v>
      </c>
      <c r="E258" s="81">
        <v>34912.6</v>
      </c>
      <c r="F258" s="75">
        <f>(1-Содержание!$D$12/100)*Таблица1[[#This Row],[RRP*,                  руб. с НДС]]</f>
        <v>34912.6</v>
      </c>
      <c r="G258" s="33" t="s">
        <v>1497</v>
      </c>
    </row>
    <row r="259" spans="1:7" ht="72.5" x14ac:dyDescent="0.35">
      <c r="A259" s="95" t="s">
        <v>682</v>
      </c>
      <c r="B259" s="24" t="s">
        <v>215</v>
      </c>
      <c r="C259" s="17" t="s">
        <v>281</v>
      </c>
      <c r="D259" s="18" t="s">
        <v>464</v>
      </c>
      <c r="E259" s="81">
        <v>26860.600000000002</v>
      </c>
      <c r="F259" s="75">
        <f>(1-Содержание!$D$12/100)*Таблица1[[#This Row],[RRP*,                  руб. с НДС]]</f>
        <v>26860.600000000002</v>
      </c>
      <c r="G259" s="33" t="s">
        <v>1498</v>
      </c>
    </row>
    <row r="260" spans="1:7" ht="72.5" x14ac:dyDescent="0.35">
      <c r="A260" s="95" t="s">
        <v>682</v>
      </c>
      <c r="B260" s="24" t="s">
        <v>216</v>
      </c>
      <c r="C260" s="17" t="s">
        <v>282</v>
      </c>
      <c r="D260" s="18" t="s">
        <v>464</v>
      </c>
      <c r="E260" s="81">
        <v>26724.600000000002</v>
      </c>
      <c r="F260" s="75">
        <f>(1-Содержание!$D$12/100)*Таблица1[[#This Row],[RRP*,                  руб. с НДС]]</f>
        <v>26724.600000000002</v>
      </c>
      <c r="G260" s="33" t="s">
        <v>1498</v>
      </c>
    </row>
    <row r="261" spans="1:7" ht="72.5" x14ac:dyDescent="0.35">
      <c r="A261" s="95" t="s">
        <v>682</v>
      </c>
      <c r="B261" s="24" t="s">
        <v>115</v>
      </c>
      <c r="C261" s="17" t="s">
        <v>283</v>
      </c>
      <c r="D261" s="18" t="s">
        <v>465</v>
      </c>
      <c r="E261" s="81">
        <v>30229.4</v>
      </c>
      <c r="F261" s="75">
        <f>(1-Содержание!$D$12/100)*Таблица1[[#This Row],[RRP*,                  руб. с НДС]]</f>
        <v>30229.4</v>
      </c>
      <c r="G261" s="33" t="s">
        <v>1499</v>
      </c>
    </row>
    <row r="262" spans="1:7" ht="72.5" x14ac:dyDescent="0.35">
      <c r="A262" s="95" t="s">
        <v>682</v>
      </c>
      <c r="B262" s="24" t="s">
        <v>116</v>
      </c>
      <c r="C262" s="17" t="s">
        <v>284</v>
      </c>
      <c r="D262" s="18" t="s">
        <v>465</v>
      </c>
      <c r="E262" s="81">
        <v>30075</v>
      </c>
      <c r="F262" s="75">
        <f>(1-Содержание!$D$12/100)*Таблица1[[#This Row],[RRP*,                  руб. с НДС]]</f>
        <v>30075</v>
      </c>
      <c r="G262" s="33" t="s">
        <v>1499</v>
      </c>
    </row>
    <row r="263" spans="1:7" ht="72.5" x14ac:dyDescent="0.35">
      <c r="A263" s="95" t="s">
        <v>682</v>
      </c>
      <c r="B263" s="24" t="s">
        <v>117</v>
      </c>
      <c r="C263" s="17" t="s">
        <v>285</v>
      </c>
      <c r="D263" s="18" t="s">
        <v>466</v>
      </c>
      <c r="E263" s="81">
        <v>31671.800000000003</v>
      </c>
      <c r="F263" s="75">
        <f>(1-Содержание!$D$12/100)*Таблица1[[#This Row],[RRP*,                  руб. с НДС]]</f>
        <v>31671.800000000003</v>
      </c>
      <c r="G263" s="33" t="s">
        <v>1500</v>
      </c>
    </row>
    <row r="264" spans="1:7" ht="72.5" x14ac:dyDescent="0.35">
      <c r="A264" s="95" t="s">
        <v>682</v>
      </c>
      <c r="B264" s="24" t="s">
        <v>118</v>
      </c>
      <c r="C264" s="17" t="s">
        <v>286</v>
      </c>
      <c r="D264" s="18" t="s">
        <v>466</v>
      </c>
      <c r="E264" s="81">
        <v>31511</v>
      </c>
      <c r="F264" s="75">
        <f>(1-Содержание!$D$12/100)*Таблица1[[#This Row],[RRP*,                  руб. с НДС]]</f>
        <v>31511</v>
      </c>
      <c r="G264" s="33" t="s">
        <v>1500</v>
      </c>
    </row>
    <row r="265" spans="1:7" ht="72.5" x14ac:dyDescent="0.35">
      <c r="A265" s="95" t="s">
        <v>682</v>
      </c>
      <c r="B265" s="24" t="s">
        <v>3</v>
      </c>
      <c r="C265" s="17" t="s">
        <v>287</v>
      </c>
      <c r="D265" s="18" t="s">
        <v>467</v>
      </c>
      <c r="E265" s="81">
        <v>36926.200000000004</v>
      </c>
      <c r="F265" s="75">
        <f>(1-Содержание!$D$12/100)*Таблица1[[#This Row],[RRP*,                  руб. с НДС]]</f>
        <v>36926.200000000004</v>
      </c>
      <c r="G265" s="33" t="s">
        <v>1501</v>
      </c>
    </row>
    <row r="266" spans="1:7" ht="72.5" x14ac:dyDescent="0.35">
      <c r="A266" s="95" t="s">
        <v>682</v>
      </c>
      <c r="B266" s="24" t="s">
        <v>119</v>
      </c>
      <c r="C266" s="17" t="s">
        <v>288</v>
      </c>
      <c r="D266" s="18" t="s">
        <v>467</v>
      </c>
      <c r="E266" s="81">
        <v>36735.800000000003</v>
      </c>
      <c r="F266" s="75">
        <f>(1-Содержание!$D$12/100)*Таблица1[[#This Row],[RRP*,                  руб. с НДС]]</f>
        <v>36735.800000000003</v>
      </c>
      <c r="G266" s="33" t="s">
        <v>1501</v>
      </c>
    </row>
    <row r="267" spans="1:7" ht="72.5" x14ac:dyDescent="0.35">
      <c r="A267" s="95" t="s">
        <v>682</v>
      </c>
      <c r="B267" s="24" t="s">
        <v>217</v>
      </c>
      <c r="C267" s="17" t="s">
        <v>289</v>
      </c>
      <c r="D267" s="18" t="s">
        <v>468</v>
      </c>
      <c r="E267" s="81">
        <v>28368.400000000001</v>
      </c>
      <c r="F267" s="75">
        <f>(1-Содержание!$D$12/100)*Таблица1[[#This Row],[RRP*,                  руб. с НДС]]</f>
        <v>28368.400000000001</v>
      </c>
      <c r="G267" s="33" t="s">
        <v>1502</v>
      </c>
    </row>
    <row r="268" spans="1:7" ht="72.5" x14ac:dyDescent="0.35">
      <c r="A268" s="95" t="s">
        <v>682</v>
      </c>
      <c r="B268" s="24" t="s">
        <v>218</v>
      </c>
      <c r="C268" s="17" t="s">
        <v>290</v>
      </c>
      <c r="D268" s="18" t="s">
        <v>468</v>
      </c>
      <c r="E268" s="81">
        <v>28226.800000000003</v>
      </c>
      <c r="F268" s="75">
        <f>(1-Содержание!$D$12/100)*Таблица1[[#This Row],[RRP*,                  руб. с НДС]]</f>
        <v>28226.800000000003</v>
      </c>
      <c r="G268" s="33" t="s">
        <v>1502</v>
      </c>
    </row>
    <row r="269" spans="1:7" ht="72.5" x14ac:dyDescent="0.35">
      <c r="A269" s="95" t="s">
        <v>682</v>
      </c>
      <c r="B269" s="24" t="s">
        <v>120</v>
      </c>
      <c r="C269" s="17" t="s">
        <v>291</v>
      </c>
      <c r="D269" s="18" t="s">
        <v>469</v>
      </c>
      <c r="E269" s="81">
        <v>33930</v>
      </c>
      <c r="F269" s="75">
        <f>(1-Содержание!$D$12/100)*Таблица1[[#This Row],[RRP*,                  руб. с НДС]]</f>
        <v>33930</v>
      </c>
      <c r="G269" s="33" t="s">
        <v>1503</v>
      </c>
    </row>
    <row r="270" spans="1:7" ht="72.5" x14ac:dyDescent="0.35">
      <c r="A270" s="95" t="s">
        <v>682</v>
      </c>
      <c r="B270" s="24" t="s">
        <v>121</v>
      </c>
      <c r="C270" s="17" t="s">
        <v>292</v>
      </c>
      <c r="D270" s="18" t="s">
        <v>469</v>
      </c>
      <c r="E270" s="81">
        <v>33754.800000000003</v>
      </c>
      <c r="F270" s="75">
        <f>(1-Содержание!$D$12/100)*Таблица1[[#This Row],[RRP*,                  руб. с НДС]]</f>
        <v>33754.800000000003</v>
      </c>
      <c r="G270" s="33" t="s">
        <v>1503</v>
      </c>
    </row>
    <row r="271" spans="1:7" ht="72.5" x14ac:dyDescent="0.35">
      <c r="A271" s="95" t="s">
        <v>682</v>
      </c>
      <c r="B271" s="24" t="s">
        <v>122</v>
      </c>
      <c r="C271" s="17" t="s">
        <v>293</v>
      </c>
      <c r="D271" s="18" t="s">
        <v>470</v>
      </c>
      <c r="E271" s="81">
        <v>38073.200000000004</v>
      </c>
      <c r="F271" s="75">
        <f>(1-Содержание!$D$12/100)*Таблица1[[#This Row],[RRP*,                  руб. с НДС]]</f>
        <v>38073.200000000004</v>
      </c>
      <c r="G271" s="33" t="s">
        <v>1504</v>
      </c>
    </row>
    <row r="272" spans="1:7" ht="72.5" x14ac:dyDescent="0.35">
      <c r="A272" s="95" t="s">
        <v>682</v>
      </c>
      <c r="B272" s="24" t="s">
        <v>123</v>
      </c>
      <c r="C272" s="17" t="s">
        <v>294</v>
      </c>
      <c r="D272" s="18" t="s">
        <v>470</v>
      </c>
      <c r="E272" s="81">
        <v>37877.200000000004</v>
      </c>
      <c r="F272" s="75">
        <f>(1-Содержание!$D$12/100)*Таблица1[[#This Row],[RRP*,                  руб. с НДС]]</f>
        <v>37877.200000000004</v>
      </c>
      <c r="G272" s="33" t="s">
        <v>1504</v>
      </c>
    </row>
    <row r="273" spans="1:7" ht="72.5" x14ac:dyDescent="0.35">
      <c r="A273" s="95" t="s">
        <v>682</v>
      </c>
      <c r="B273" s="24" t="s">
        <v>124</v>
      </c>
      <c r="C273" s="17" t="s">
        <v>295</v>
      </c>
      <c r="D273" s="18" t="s">
        <v>471</v>
      </c>
      <c r="E273" s="81">
        <v>41167.600000000006</v>
      </c>
      <c r="F273" s="75">
        <f>(1-Содержание!$D$12/100)*Таблица1[[#This Row],[RRP*,                  руб. с НДС]]</f>
        <v>41167.600000000006</v>
      </c>
      <c r="G273" s="33" t="s">
        <v>1505</v>
      </c>
    </row>
    <row r="274" spans="1:7" ht="72.5" x14ac:dyDescent="0.35">
      <c r="A274" s="95" t="s">
        <v>682</v>
      </c>
      <c r="B274" s="24" t="s">
        <v>125</v>
      </c>
      <c r="C274" s="17" t="s">
        <v>296</v>
      </c>
      <c r="D274" s="18" t="s">
        <v>471</v>
      </c>
      <c r="E274" s="81">
        <v>40959.600000000006</v>
      </c>
      <c r="F274" s="75">
        <f>(1-Содержание!$D$12/100)*Таблица1[[#This Row],[RRP*,                  руб. с НДС]]</f>
        <v>40959.600000000006</v>
      </c>
      <c r="G274" s="33" t="s">
        <v>1505</v>
      </c>
    </row>
    <row r="275" spans="1:7" ht="72.5" x14ac:dyDescent="0.35">
      <c r="A275" s="95" t="s">
        <v>682</v>
      </c>
      <c r="B275" s="24" t="s">
        <v>219</v>
      </c>
      <c r="C275" s="17" t="s">
        <v>297</v>
      </c>
      <c r="D275" s="18" t="s">
        <v>472</v>
      </c>
      <c r="E275" s="81">
        <v>30741.200000000001</v>
      </c>
      <c r="F275" s="75">
        <f>(1-Содержание!$D$12/100)*Таблица1[[#This Row],[RRP*,                  руб. с НДС]]</f>
        <v>30741.200000000001</v>
      </c>
      <c r="G275" s="33" t="s">
        <v>1506</v>
      </c>
    </row>
    <row r="276" spans="1:7" ht="72.5" x14ac:dyDescent="0.35">
      <c r="A276" s="95" t="s">
        <v>682</v>
      </c>
      <c r="B276" s="24" t="s">
        <v>220</v>
      </c>
      <c r="C276" s="17" t="s">
        <v>298</v>
      </c>
      <c r="D276" s="18" t="s">
        <v>472</v>
      </c>
      <c r="E276" s="81">
        <v>31656.400000000001</v>
      </c>
      <c r="F276" s="75">
        <f>(1-Содержание!$D$12/100)*Таблица1[[#This Row],[RRP*,                  руб. с НДС]]</f>
        <v>31656.400000000001</v>
      </c>
      <c r="G276" s="33" t="s">
        <v>1506</v>
      </c>
    </row>
    <row r="277" spans="1:7" ht="72.5" x14ac:dyDescent="0.35">
      <c r="A277" s="95" t="s">
        <v>682</v>
      </c>
      <c r="B277" s="24" t="s">
        <v>126</v>
      </c>
      <c r="C277" s="17" t="s">
        <v>299</v>
      </c>
      <c r="D277" s="18" t="s">
        <v>473</v>
      </c>
      <c r="E277" s="81">
        <v>37498.800000000003</v>
      </c>
      <c r="F277" s="75">
        <f>(1-Содержание!$D$12/100)*Таблица1[[#This Row],[RRP*,                  руб. с НДС]]</f>
        <v>37498.800000000003</v>
      </c>
      <c r="G277" s="33" t="s">
        <v>1507</v>
      </c>
    </row>
    <row r="278" spans="1:7" ht="72.5" x14ac:dyDescent="0.35">
      <c r="A278" s="95" t="s">
        <v>682</v>
      </c>
      <c r="B278" s="24" t="s">
        <v>127</v>
      </c>
      <c r="C278" s="17" t="s">
        <v>300</v>
      </c>
      <c r="D278" s="18" t="s">
        <v>473</v>
      </c>
      <c r="E278" s="81">
        <v>38619.599999999999</v>
      </c>
      <c r="F278" s="75">
        <f>(1-Содержание!$D$12/100)*Таблица1[[#This Row],[RRP*,                  руб. с НДС]]</f>
        <v>38619.599999999999</v>
      </c>
      <c r="G278" s="33" t="s">
        <v>1507</v>
      </c>
    </row>
    <row r="279" spans="1:7" ht="72.5" x14ac:dyDescent="0.35">
      <c r="A279" s="95" t="s">
        <v>682</v>
      </c>
      <c r="B279" s="24" t="s">
        <v>128</v>
      </c>
      <c r="C279" s="17" t="s">
        <v>301</v>
      </c>
      <c r="D279" s="18" t="s">
        <v>474</v>
      </c>
      <c r="E279" s="81">
        <v>42911.600000000006</v>
      </c>
      <c r="F279" s="75">
        <f>(1-Содержание!$D$12/100)*Таблица1[[#This Row],[RRP*,                  руб. с НДС]]</f>
        <v>42911.600000000006</v>
      </c>
      <c r="G279" s="33" t="s">
        <v>1508</v>
      </c>
    </row>
    <row r="280" spans="1:7" ht="72.5" x14ac:dyDescent="0.35">
      <c r="A280" s="95" t="s">
        <v>682</v>
      </c>
      <c r="B280" s="24" t="s">
        <v>129</v>
      </c>
      <c r="C280" s="17" t="s">
        <v>302</v>
      </c>
      <c r="D280" s="18" t="s">
        <v>474</v>
      </c>
      <c r="E280" s="81">
        <v>44193.200000000004</v>
      </c>
      <c r="F280" s="75">
        <f>(1-Содержание!$D$12/100)*Таблица1[[#This Row],[RRP*,                  руб. с НДС]]</f>
        <v>44193.200000000004</v>
      </c>
      <c r="G280" s="33" t="s">
        <v>1508</v>
      </c>
    </row>
    <row r="281" spans="1:7" ht="72.5" x14ac:dyDescent="0.35">
      <c r="A281" s="95" t="s">
        <v>682</v>
      </c>
      <c r="B281" s="24" t="s">
        <v>130</v>
      </c>
      <c r="C281" s="17" t="s">
        <v>303</v>
      </c>
      <c r="D281" s="18" t="s">
        <v>475</v>
      </c>
      <c r="E281" s="81">
        <v>46914.8</v>
      </c>
      <c r="F281" s="75">
        <f>(1-Содержание!$D$12/100)*Таблица1[[#This Row],[RRP*,                  руб. с НДС]]</f>
        <v>46914.8</v>
      </c>
      <c r="G281" s="33" t="s">
        <v>1509</v>
      </c>
    </row>
    <row r="282" spans="1:7" ht="72.5" x14ac:dyDescent="0.35">
      <c r="A282" s="95" t="s">
        <v>682</v>
      </c>
      <c r="B282" s="24" t="s">
        <v>131</v>
      </c>
      <c r="C282" s="17" t="s">
        <v>304</v>
      </c>
      <c r="D282" s="18" t="s">
        <v>475</v>
      </c>
      <c r="E282" s="81">
        <v>48314.8</v>
      </c>
      <c r="F282" s="75">
        <f>(1-Содержание!$D$12/100)*Таблица1[[#This Row],[RRP*,                  руб. с НДС]]</f>
        <v>48314.8</v>
      </c>
      <c r="G282" s="33" t="s">
        <v>1509</v>
      </c>
    </row>
    <row r="283" spans="1:7" ht="72.5" x14ac:dyDescent="0.35">
      <c r="A283" s="95" t="s">
        <v>682</v>
      </c>
      <c r="B283" s="24" t="s">
        <v>221</v>
      </c>
      <c r="C283" s="17" t="s">
        <v>305</v>
      </c>
      <c r="D283" s="18" t="s">
        <v>476</v>
      </c>
      <c r="E283" s="81">
        <v>31477.200000000001</v>
      </c>
      <c r="F283" s="75">
        <f>(1-Содержание!$D$12/100)*Таблица1[[#This Row],[RRP*,                  руб. с НДС]]</f>
        <v>31477.200000000001</v>
      </c>
      <c r="G283" s="33" t="s">
        <v>1510</v>
      </c>
    </row>
    <row r="284" spans="1:7" ht="72.5" x14ac:dyDescent="0.35">
      <c r="A284" s="95" t="s">
        <v>682</v>
      </c>
      <c r="B284" s="24" t="s">
        <v>222</v>
      </c>
      <c r="C284" s="17" t="s">
        <v>306</v>
      </c>
      <c r="D284" s="18" t="s">
        <v>476</v>
      </c>
      <c r="E284" s="81">
        <v>32417.200000000001</v>
      </c>
      <c r="F284" s="75">
        <f>(1-Содержание!$D$12/100)*Таблица1[[#This Row],[RRP*,                  руб. с НДС]]</f>
        <v>32417.200000000001</v>
      </c>
      <c r="G284" s="33" t="s">
        <v>1510</v>
      </c>
    </row>
    <row r="285" spans="1:7" ht="72.5" x14ac:dyDescent="0.35">
      <c r="A285" s="95" t="s">
        <v>682</v>
      </c>
      <c r="B285" s="24" t="s">
        <v>132</v>
      </c>
      <c r="C285" s="17" t="s">
        <v>307</v>
      </c>
      <c r="D285" s="18" t="s">
        <v>477</v>
      </c>
      <c r="E285" s="81">
        <v>38926.800000000003</v>
      </c>
      <c r="F285" s="75">
        <f>(1-Содержание!$D$12/100)*Таблица1[[#This Row],[RRP*,                  руб. с НДС]]</f>
        <v>38926.800000000003</v>
      </c>
      <c r="G285" s="33" t="s">
        <v>1511</v>
      </c>
    </row>
    <row r="286" spans="1:7" ht="72.5" x14ac:dyDescent="0.35">
      <c r="A286" s="95" t="s">
        <v>682</v>
      </c>
      <c r="B286" s="24" t="s">
        <v>133</v>
      </c>
      <c r="C286" s="17" t="s">
        <v>308</v>
      </c>
      <c r="D286" s="18" t="s">
        <v>477</v>
      </c>
      <c r="E286" s="81">
        <v>40089.200000000004</v>
      </c>
      <c r="F286" s="75">
        <f>(1-Содержание!$D$12/100)*Таблица1[[#This Row],[RRP*,                  руб. с НДС]]</f>
        <v>40089.200000000004</v>
      </c>
      <c r="G286" s="33" t="s">
        <v>1511</v>
      </c>
    </row>
    <row r="287" spans="1:7" ht="72.5" x14ac:dyDescent="0.35">
      <c r="A287" s="95" t="s">
        <v>682</v>
      </c>
      <c r="B287" s="24" t="s">
        <v>134</v>
      </c>
      <c r="C287" s="17" t="s">
        <v>309</v>
      </c>
      <c r="D287" s="18" t="s">
        <v>478</v>
      </c>
      <c r="E287" s="81">
        <v>43797.200000000004</v>
      </c>
      <c r="F287" s="75">
        <f>(1-Содержание!$D$12/100)*Таблица1[[#This Row],[RRP*,                  руб. с НДС]]</f>
        <v>43797.200000000004</v>
      </c>
      <c r="G287" s="33" t="s">
        <v>1512</v>
      </c>
    </row>
    <row r="288" spans="1:7" ht="72.5" x14ac:dyDescent="0.35">
      <c r="A288" s="95" t="s">
        <v>682</v>
      </c>
      <c r="B288" s="24" t="s">
        <v>135</v>
      </c>
      <c r="C288" s="17" t="s">
        <v>310</v>
      </c>
      <c r="D288" s="18" t="s">
        <v>478</v>
      </c>
      <c r="E288" s="81">
        <v>45106</v>
      </c>
      <c r="F288" s="75">
        <f>(1-Содержание!$D$12/100)*Таблица1[[#This Row],[RRP*,                  руб. с НДС]]</f>
        <v>45106</v>
      </c>
      <c r="G288" s="33" t="s">
        <v>1512</v>
      </c>
    </row>
    <row r="289" spans="1:7" ht="72.5" x14ac:dyDescent="0.35">
      <c r="A289" s="95" t="s">
        <v>682</v>
      </c>
      <c r="B289" s="24" t="s">
        <v>136</v>
      </c>
      <c r="C289" s="17" t="s">
        <v>311</v>
      </c>
      <c r="D289" s="18" t="s">
        <v>479</v>
      </c>
      <c r="E289" s="81">
        <v>47909.200000000004</v>
      </c>
      <c r="F289" s="75">
        <f>(1-Содержание!$D$12/100)*Таблица1[[#This Row],[RRP*,                  руб. с НДС]]</f>
        <v>47909.200000000004</v>
      </c>
      <c r="G289" s="33" t="s">
        <v>1513</v>
      </c>
    </row>
    <row r="290" spans="1:7" ht="72.5" x14ac:dyDescent="0.35">
      <c r="A290" s="95" t="s">
        <v>682</v>
      </c>
      <c r="B290" s="24" t="s">
        <v>137</v>
      </c>
      <c r="C290" s="17" t="s">
        <v>312</v>
      </c>
      <c r="D290" s="18" t="s">
        <v>479</v>
      </c>
      <c r="E290" s="81">
        <v>49340.4</v>
      </c>
      <c r="F290" s="75">
        <f>(1-Содержание!$D$12/100)*Таблица1[[#This Row],[RRP*,                  руб. с НДС]]</f>
        <v>49340.4</v>
      </c>
      <c r="G290" s="33" t="s">
        <v>1513</v>
      </c>
    </row>
    <row r="291" spans="1:7" ht="72.5" x14ac:dyDescent="0.35">
      <c r="A291" s="95" t="s">
        <v>682</v>
      </c>
      <c r="B291" s="24" t="s">
        <v>223</v>
      </c>
      <c r="C291" s="17" t="s">
        <v>313</v>
      </c>
      <c r="D291" s="18" t="s">
        <v>480</v>
      </c>
      <c r="E291" s="81">
        <v>32984.400000000001</v>
      </c>
      <c r="F291" s="75">
        <f>(1-Содержание!$D$12/100)*Таблица1[[#This Row],[RRP*,                  руб. с НДС]]</f>
        <v>32984.400000000001</v>
      </c>
      <c r="G291" s="33" t="s">
        <v>1514</v>
      </c>
    </row>
    <row r="292" spans="1:7" ht="72.5" x14ac:dyDescent="0.35">
      <c r="A292" s="95" t="s">
        <v>682</v>
      </c>
      <c r="B292" s="24" t="s">
        <v>224</v>
      </c>
      <c r="C292" s="17" t="s">
        <v>314</v>
      </c>
      <c r="D292" s="18" t="s">
        <v>480</v>
      </c>
      <c r="E292" s="81">
        <v>33969.200000000004</v>
      </c>
      <c r="F292" s="75">
        <f>(1-Содержание!$D$12/100)*Таблица1[[#This Row],[RRP*,                  руб. с НДС]]</f>
        <v>33969.200000000004</v>
      </c>
      <c r="G292" s="33" t="s">
        <v>1514</v>
      </c>
    </row>
    <row r="293" spans="1:7" ht="72.5" x14ac:dyDescent="0.35">
      <c r="A293" s="95" t="s">
        <v>682</v>
      </c>
      <c r="B293" s="24" t="s">
        <v>138</v>
      </c>
      <c r="C293" s="17" t="s">
        <v>315</v>
      </c>
      <c r="D293" s="18" t="s">
        <v>481</v>
      </c>
      <c r="E293" s="81">
        <v>41159.600000000006</v>
      </c>
      <c r="F293" s="75">
        <f>(1-Содержание!$D$12/100)*Таблица1[[#This Row],[RRP*,                  руб. с НДС]]</f>
        <v>41159.600000000006</v>
      </c>
      <c r="G293" s="33" t="s">
        <v>1515</v>
      </c>
    </row>
    <row r="294" spans="1:7" ht="72.5" x14ac:dyDescent="0.35">
      <c r="A294" s="95" t="s">
        <v>682</v>
      </c>
      <c r="B294" s="24" t="s">
        <v>139</v>
      </c>
      <c r="C294" s="17" t="s">
        <v>316</v>
      </c>
      <c r="D294" s="18" t="s">
        <v>481</v>
      </c>
      <c r="E294" s="81">
        <v>42390</v>
      </c>
      <c r="F294" s="75">
        <f>(1-Содержание!$D$12/100)*Таблица1[[#This Row],[RRP*,                  руб. с НДС]]</f>
        <v>42390</v>
      </c>
      <c r="G294" s="33" t="s">
        <v>1515</v>
      </c>
    </row>
    <row r="295" spans="1:7" ht="72.5" x14ac:dyDescent="0.35">
      <c r="A295" s="95" t="s">
        <v>682</v>
      </c>
      <c r="B295" s="24" t="s">
        <v>140</v>
      </c>
      <c r="C295" s="17" t="s">
        <v>317</v>
      </c>
      <c r="D295" s="18" t="s">
        <v>482</v>
      </c>
      <c r="E295" s="81">
        <v>47029.200000000004</v>
      </c>
      <c r="F295" s="75">
        <f>(1-Содержание!$D$12/100)*Таблица1[[#This Row],[RRP*,                  руб. с НДС]]</f>
        <v>47029.200000000004</v>
      </c>
      <c r="G295" s="33" t="s">
        <v>1516</v>
      </c>
    </row>
    <row r="296" spans="1:7" ht="72.5" x14ac:dyDescent="0.35">
      <c r="A296" s="95" t="s">
        <v>682</v>
      </c>
      <c r="B296" s="24" t="s">
        <v>141</v>
      </c>
      <c r="C296" s="17" t="s">
        <v>318</v>
      </c>
      <c r="D296" s="18" t="s">
        <v>482</v>
      </c>
      <c r="E296" s="81">
        <v>48432.4</v>
      </c>
      <c r="F296" s="75">
        <f>(1-Содержание!$D$12/100)*Таблица1[[#This Row],[RRP*,                  руб. с НДС]]</f>
        <v>48432.4</v>
      </c>
      <c r="G296" s="33" t="s">
        <v>1516</v>
      </c>
    </row>
    <row r="297" spans="1:7" ht="72.5" x14ac:dyDescent="0.35">
      <c r="A297" s="95" t="s">
        <v>682</v>
      </c>
      <c r="B297" s="24" t="s">
        <v>142</v>
      </c>
      <c r="C297" s="17" t="s">
        <v>319</v>
      </c>
      <c r="D297" s="18" t="s">
        <v>483</v>
      </c>
      <c r="E297" s="81">
        <v>51127.600000000006</v>
      </c>
      <c r="F297" s="75">
        <f>(1-Содержание!$D$12/100)*Таблица1[[#This Row],[RRP*,                  руб. с НДС]]</f>
        <v>51127.600000000006</v>
      </c>
      <c r="G297" s="33" t="s">
        <v>1517</v>
      </c>
    </row>
    <row r="298" spans="1:7" ht="72.5" x14ac:dyDescent="0.35">
      <c r="A298" s="95" t="s">
        <v>682</v>
      </c>
      <c r="B298" s="24" t="s">
        <v>143</v>
      </c>
      <c r="C298" s="17" t="s">
        <v>320</v>
      </c>
      <c r="D298" s="18" t="s">
        <v>483</v>
      </c>
      <c r="E298" s="81">
        <v>52652.4</v>
      </c>
      <c r="F298" s="75">
        <f>(1-Содержание!$D$12/100)*Таблица1[[#This Row],[RRP*,                  руб. с НДС]]</f>
        <v>52652.4</v>
      </c>
      <c r="G298" s="33" t="s">
        <v>1517</v>
      </c>
    </row>
    <row r="299" spans="1:7" ht="72.5" x14ac:dyDescent="0.35">
      <c r="A299" s="95" t="s">
        <v>682</v>
      </c>
      <c r="B299" s="24" t="s">
        <v>225</v>
      </c>
      <c r="C299" s="17" t="s">
        <v>321</v>
      </c>
      <c r="D299" s="18" t="s">
        <v>484</v>
      </c>
      <c r="E299" s="81">
        <v>34883.599999999999</v>
      </c>
      <c r="F299" s="75">
        <f>(1-Содержание!$D$12/100)*Таблица1[[#This Row],[RRP*,                  руб. с НДС]]</f>
        <v>34883.599999999999</v>
      </c>
      <c r="G299" s="33" t="s">
        <v>1518</v>
      </c>
    </row>
    <row r="300" spans="1:7" ht="72.5" x14ac:dyDescent="0.35">
      <c r="A300" s="95" t="s">
        <v>682</v>
      </c>
      <c r="B300" s="24" t="s">
        <v>226</v>
      </c>
      <c r="C300" s="17" t="s">
        <v>322</v>
      </c>
      <c r="D300" s="18" t="s">
        <v>484</v>
      </c>
      <c r="E300" s="81">
        <v>35923.599999999999</v>
      </c>
      <c r="F300" s="75">
        <f>(1-Содержание!$D$12/100)*Таблица1[[#This Row],[RRP*,                  руб. с НДС]]</f>
        <v>35923.599999999999</v>
      </c>
      <c r="G300" s="33" t="s">
        <v>1518</v>
      </c>
    </row>
    <row r="301" spans="1:7" ht="72.5" x14ac:dyDescent="0.35">
      <c r="A301" s="95" t="s">
        <v>682</v>
      </c>
      <c r="B301" s="24" t="s">
        <v>144</v>
      </c>
      <c r="C301" s="17" t="s">
        <v>323</v>
      </c>
      <c r="D301" s="18" t="s">
        <v>485</v>
      </c>
      <c r="E301" s="81">
        <v>42977.200000000004</v>
      </c>
      <c r="F301" s="75">
        <f>(1-Содержание!$D$12/100)*Таблица1[[#This Row],[RRP*,                  руб. с НДС]]</f>
        <v>42977.200000000004</v>
      </c>
      <c r="G301" s="33" t="s">
        <v>1519</v>
      </c>
    </row>
    <row r="302" spans="1:7" ht="72.5" x14ac:dyDescent="0.35">
      <c r="A302" s="95" t="s">
        <v>682</v>
      </c>
      <c r="B302" s="24" t="s">
        <v>145</v>
      </c>
      <c r="C302" s="17" t="s">
        <v>324</v>
      </c>
      <c r="D302" s="18" t="s">
        <v>485</v>
      </c>
      <c r="E302" s="81">
        <v>44260.4</v>
      </c>
      <c r="F302" s="75">
        <f>(1-Содержание!$D$12/100)*Таблица1[[#This Row],[RRP*,                  руб. с НДС]]</f>
        <v>44260.4</v>
      </c>
      <c r="G302" s="33" t="s">
        <v>1520</v>
      </c>
    </row>
    <row r="303" spans="1:7" ht="72.5" x14ac:dyDescent="0.35">
      <c r="A303" s="95" t="s">
        <v>682</v>
      </c>
      <c r="B303" s="24" t="s">
        <v>146</v>
      </c>
      <c r="C303" s="17" t="s">
        <v>325</v>
      </c>
      <c r="D303" s="18" t="s">
        <v>486</v>
      </c>
      <c r="E303" s="81">
        <v>49082.8</v>
      </c>
      <c r="F303" s="75">
        <f>(1-Содержание!$D$12/100)*Таблица1[[#This Row],[RRP*,                  руб. с НДС]]</f>
        <v>49082.8</v>
      </c>
      <c r="G303" s="33" t="s">
        <v>1521</v>
      </c>
    </row>
    <row r="304" spans="1:7" ht="72.5" x14ac:dyDescent="0.35">
      <c r="A304" s="95" t="s">
        <v>682</v>
      </c>
      <c r="B304" s="24" t="s">
        <v>147</v>
      </c>
      <c r="C304" s="17" t="s">
        <v>326</v>
      </c>
      <c r="D304" s="18" t="s">
        <v>486</v>
      </c>
      <c r="E304" s="81">
        <v>50546</v>
      </c>
      <c r="F304" s="75">
        <f>(1-Содержание!$D$12/100)*Таблица1[[#This Row],[RRP*,                  руб. с НДС]]</f>
        <v>50546</v>
      </c>
      <c r="G304" s="33" t="s">
        <v>1521</v>
      </c>
    </row>
    <row r="305" spans="1:7" ht="72.5" x14ac:dyDescent="0.35">
      <c r="A305" s="95" t="s">
        <v>682</v>
      </c>
      <c r="B305" s="24" t="s">
        <v>148</v>
      </c>
      <c r="C305" s="17" t="s">
        <v>327</v>
      </c>
      <c r="D305" s="18" t="s">
        <v>487</v>
      </c>
      <c r="E305" s="81">
        <v>53538</v>
      </c>
      <c r="F305" s="75">
        <f>(1-Содержание!$D$12/100)*Таблица1[[#This Row],[RRP*,                  руб. с НДС]]</f>
        <v>53538</v>
      </c>
      <c r="G305" s="33" t="s">
        <v>1522</v>
      </c>
    </row>
    <row r="306" spans="1:7" ht="72.5" x14ac:dyDescent="0.35">
      <c r="A306" s="95" t="s">
        <v>682</v>
      </c>
      <c r="B306" s="24" t="s">
        <v>149</v>
      </c>
      <c r="C306" s="17" t="s">
        <v>328</v>
      </c>
      <c r="D306" s="18" t="s">
        <v>487</v>
      </c>
      <c r="E306" s="81">
        <v>55334</v>
      </c>
      <c r="F306" s="75">
        <f>(1-Содержание!$D$12/100)*Таблица1[[#This Row],[RRP*,                  руб. с НДС]]</f>
        <v>55334</v>
      </c>
      <c r="G306" s="33" t="s">
        <v>1522</v>
      </c>
    </row>
    <row r="307" spans="1:7" ht="72.5" x14ac:dyDescent="0.35">
      <c r="A307" s="95" t="s">
        <v>682</v>
      </c>
      <c r="B307" s="24" t="s">
        <v>227</v>
      </c>
      <c r="C307" s="17" t="s">
        <v>329</v>
      </c>
      <c r="D307" s="18" t="s">
        <v>488</v>
      </c>
      <c r="E307" s="81">
        <v>16466.8</v>
      </c>
      <c r="F307" s="75">
        <f>(1-Содержание!$D$12/100)*Таблица1[[#This Row],[RRP*,                  руб. с НДС]]</f>
        <v>16466.8</v>
      </c>
      <c r="G307" s="33" t="s">
        <v>1523</v>
      </c>
    </row>
    <row r="308" spans="1:7" ht="72.5" x14ac:dyDescent="0.35">
      <c r="A308" s="95" t="s">
        <v>682</v>
      </c>
      <c r="B308" s="24" t="s">
        <v>228</v>
      </c>
      <c r="C308" s="17" t="s">
        <v>330</v>
      </c>
      <c r="D308" s="18" t="s">
        <v>488</v>
      </c>
      <c r="E308" s="81">
        <v>14401.2</v>
      </c>
      <c r="F308" s="75">
        <f>(1-Содержание!$D$12/100)*Таблица1[[#This Row],[RRP*,                  руб. с НДС]]</f>
        <v>14401.2</v>
      </c>
      <c r="G308" s="33" t="s">
        <v>1523</v>
      </c>
    </row>
    <row r="309" spans="1:7" ht="72.5" x14ac:dyDescent="0.35">
      <c r="A309" s="95" t="s">
        <v>682</v>
      </c>
      <c r="B309" s="24" t="s">
        <v>150</v>
      </c>
      <c r="C309" s="17" t="s">
        <v>331</v>
      </c>
      <c r="D309" s="18" t="s">
        <v>489</v>
      </c>
      <c r="E309" s="81">
        <v>17734.8</v>
      </c>
      <c r="F309" s="75">
        <f>(1-Содержание!$D$12/100)*Таблица1[[#This Row],[RRP*,                  руб. с НДС]]</f>
        <v>17734.8</v>
      </c>
      <c r="G309" s="33" t="s">
        <v>1524</v>
      </c>
    </row>
    <row r="310" spans="1:7" ht="72.5" x14ac:dyDescent="0.35">
      <c r="A310" s="95" t="s">
        <v>682</v>
      </c>
      <c r="B310" s="24" t="s">
        <v>1</v>
      </c>
      <c r="C310" s="17" t="s">
        <v>332</v>
      </c>
      <c r="D310" s="18" t="s">
        <v>489</v>
      </c>
      <c r="E310" s="81">
        <v>15507.6</v>
      </c>
      <c r="F310" s="75">
        <f>(1-Содержание!$D$12/100)*Таблица1[[#This Row],[RRP*,                  руб. с НДС]]</f>
        <v>15507.6</v>
      </c>
      <c r="G310" s="33" t="s">
        <v>1524</v>
      </c>
    </row>
    <row r="311" spans="1:7" ht="72.5" x14ac:dyDescent="0.35">
      <c r="A311" s="95" t="s">
        <v>682</v>
      </c>
      <c r="B311" s="24" t="s">
        <v>151</v>
      </c>
      <c r="C311" s="17" t="s">
        <v>333</v>
      </c>
      <c r="D311" s="18" t="s">
        <v>490</v>
      </c>
      <c r="E311" s="81">
        <v>19163.600000000002</v>
      </c>
      <c r="F311" s="75">
        <f>(1-Содержание!$D$12/100)*Таблица1[[#This Row],[RRP*,                  руб. с НДС]]</f>
        <v>19163.600000000002</v>
      </c>
      <c r="G311" s="33" t="s">
        <v>1525</v>
      </c>
    </row>
    <row r="312" spans="1:7" ht="72.5" x14ac:dyDescent="0.35">
      <c r="A312" s="95" t="s">
        <v>682</v>
      </c>
      <c r="B312" s="24" t="s">
        <v>152</v>
      </c>
      <c r="C312" s="17" t="s">
        <v>334</v>
      </c>
      <c r="D312" s="18" t="s">
        <v>490</v>
      </c>
      <c r="E312" s="81">
        <v>16760.400000000001</v>
      </c>
      <c r="F312" s="75">
        <f>(1-Содержание!$D$12/100)*Таблица1[[#This Row],[RRP*,                  руб. с НДС]]</f>
        <v>16760.400000000001</v>
      </c>
      <c r="G312" s="33" t="s">
        <v>1525</v>
      </c>
    </row>
    <row r="313" spans="1:7" ht="72.5" x14ac:dyDescent="0.35">
      <c r="A313" s="95" t="s">
        <v>682</v>
      </c>
      <c r="B313" s="24" t="s">
        <v>153</v>
      </c>
      <c r="C313" s="17" t="s">
        <v>335</v>
      </c>
      <c r="D313" s="18" t="s">
        <v>491</v>
      </c>
      <c r="E313" s="81">
        <v>21875.600000000002</v>
      </c>
      <c r="F313" s="75">
        <f>(1-Содержание!$D$12/100)*Таблица1[[#This Row],[RRP*,                  руб. с НДС]]</f>
        <v>21875.600000000002</v>
      </c>
      <c r="G313" s="33" t="s">
        <v>1526</v>
      </c>
    </row>
    <row r="314" spans="1:7" ht="72.5" x14ac:dyDescent="0.35">
      <c r="A314" s="95" t="s">
        <v>682</v>
      </c>
      <c r="B314" s="24" t="s">
        <v>154</v>
      </c>
      <c r="C314" s="17" t="s">
        <v>336</v>
      </c>
      <c r="D314" s="18" t="s">
        <v>491</v>
      </c>
      <c r="E314" s="81">
        <v>19135.600000000002</v>
      </c>
      <c r="F314" s="75">
        <f>(1-Содержание!$D$12/100)*Таблица1[[#This Row],[RRP*,                  руб. с НДС]]</f>
        <v>19135.600000000002</v>
      </c>
      <c r="G314" s="33" t="s">
        <v>1526</v>
      </c>
    </row>
    <row r="315" spans="1:7" ht="72.5" x14ac:dyDescent="0.35">
      <c r="A315" s="95" t="s">
        <v>682</v>
      </c>
      <c r="B315" s="24" t="s">
        <v>229</v>
      </c>
      <c r="C315" s="17" t="s">
        <v>337</v>
      </c>
      <c r="D315" s="18" t="s">
        <v>492</v>
      </c>
      <c r="E315" s="81">
        <v>17795.600000000002</v>
      </c>
      <c r="F315" s="75">
        <f>(1-Содержание!$D$12/100)*Таблица1[[#This Row],[RRP*,                  руб. с НДС]]</f>
        <v>17795.600000000002</v>
      </c>
      <c r="G315" s="33" t="s">
        <v>1527</v>
      </c>
    </row>
    <row r="316" spans="1:7" ht="72.5" x14ac:dyDescent="0.35">
      <c r="A316" s="95" t="s">
        <v>682</v>
      </c>
      <c r="B316" s="24" t="s">
        <v>230</v>
      </c>
      <c r="C316" s="17" t="s">
        <v>338</v>
      </c>
      <c r="D316" s="18" t="s">
        <v>492</v>
      </c>
      <c r="E316" s="81">
        <v>15560.400000000001</v>
      </c>
      <c r="F316" s="75">
        <f>(1-Содержание!$D$12/100)*Таблица1[[#This Row],[RRP*,                  руб. с НДС]]</f>
        <v>15560.400000000001</v>
      </c>
      <c r="G316" s="33" t="s">
        <v>1527</v>
      </c>
    </row>
    <row r="317" spans="1:7" ht="72.5" x14ac:dyDescent="0.35">
      <c r="A317" s="95" t="s">
        <v>682</v>
      </c>
      <c r="B317" s="24" t="s">
        <v>155</v>
      </c>
      <c r="C317" s="17" t="s">
        <v>339</v>
      </c>
      <c r="D317" s="18" t="s">
        <v>493</v>
      </c>
      <c r="E317" s="81">
        <v>19166.8</v>
      </c>
      <c r="F317" s="75">
        <f>(1-Содержание!$D$12/100)*Таблица1[[#This Row],[RRP*,                  руб. с НДС]]</f>
        <v>19166.8</v>
      </c>
      <c r="G317" s="33" t="s">
        <v>1528</v>
      </c>
    </row>
    <row r="318" spans="1:7" ht="72.5" x14ac:dyDescent="0.35">
      <c r="A318" s="95" t="s">
        <v>682</v>
      </c>
      <c r="B318" s="24" t="s">
        <v>156</v>
      </c>
      <c r="C318" s="17" t="s">
        <v>340</v>
      </c>
      <c r="D318" s="18" t="s">
        <v>493</v>
      </c>
      <c r="E318" s="81">
        <v>16761.2</v>
      </c>
      <c r="F318" s="75">
        <f>(1-Содержание!$D$12/100)*Таблица1[[#This Row],[RRP*,                  руб. с НДС]]</f>
        <v>16761.2</v>
      </c>
      <c r="G318" s="33" t="s">
        <v>1528</v>
      </c>
    </row>
    <row r="319" spans="1:7" ht="72.5" x14ac:dyDescent="0.35">
      <c r="A319" s="95" t="s">
        <v>682</v>
      </c>
      <c r="B319" s="24" t="s">
        <v>157</v>
      </c>
      <c r="C319" s="17" t="s">
        <v>341</v>
      </c>
      <c r="D319" s="18" t="s">
        <v>494</v>
      </c>
      <c r="E319" s="81">
        <v>20706.800000000003</v>
      </c>
      <c r="F319" s="75">
        <f>(1-Содержание!$D$12/100)*Таблица1[[#This Row],[RRP*,                  руб. с НДС]]</f>
        <v>20706.800000000003</v>
      </c>
      <c r="G319" s="33" t="s">
        <v>1529</v>
      </c>
    </row>
    <row r="320" spans="1:7" ht="72.5" x14ac:dyDescent="0.35">
      <c r="A320" s="95" t="s">
        <v>682</v>
      </c>
      <c r="B320" s="24" t="s">
        <v>158</v>
      </c>
      <c r="C320" s="17" t="s">
        <v>342</v>
      </c>
      <c r="D320" s="18" t="s">
        <v>494</v>
      </c>
      <c r="E320" s="81">
        <v>18112.400000000001</v>
      </c>
      <c r="F320" s="75">
        <f>(1-Содержание!$D$12/100)*Таблица1[[#This Row],[RRP*,                  руб. с НДС]]</f>
        <v>18112.400000000001</v>
      </c>
      <c r="G320" s="33" t="s">
        <v>1529</v>
      </c>
    </row>
    <row r="321" spans="1:7" ht="72.5" x14ac:dyDescent="0.35">
      <c r="A321" s="95" t="s">
        <v>682</v>
      </c>
      <c r="B321" s="24" t="s">
        <v>159</v>
      </c>
      <c r="C321" s="17" t="s">
        <v>343</v>
      </c>
      <c r="D321" s="18" t="s">
        <v>495</v>
      </c>
      <c r="E321" s="81">
        <v>23637.200000000001</v>
      </c>
      <c r="F321" s="75">
        <f>(1-Содержание!$D$12/100)*Таблица1[[#This Row],[RRP*,                  руб. с НДС]]</f>
        <v>23637.200000000001</v>
      </c>
      <c r="G321" s="33" t="s">
        <v>1530</v>
      </c>
    </row>
    <row r="322" spans="1:7" ht="72.5" x14ac:dyDescent="0.35">
      <c r="A322" s="95" t="s">
        <v>682</v>
      </c>
      <c r="B322" s="24" t="s">
        <v>160</v>
      </c>
      <c r="C322" s="17" t="s">
        <v>344</v>
      </c>
      <c r="D322" s="18" t="s">
        <v>495</v>
      </c>
      <c r="E322" s="81">
        <v>20677.2</v>
      </c>
      <c r="F322" s="75">
        <f>(1-Содержание!$D$12/100)*Таблица1[[#This Row],[RRP*,                  руб. с НДС]]</f>
        <v>20677.2</v>
      </c>
      <c r="G322" s="33" t="s">
        <v>1530</v>
      </c>
    </row>
    <row r="323" spans="1:7" ht="72.5" x14ac:dyDescent="0.35">
      <c r="A323" s="95" t="s">
        <v>682</v>
      </c>
      <c r="B323" s="24" t="s">
        <v>231</v>
      </c>
      <c r="C323" s="17" t="s">
        <v>345</v>
      </c>
      <c r="D323" s="18" t="s">
        <v>496</v>
      </c>
      <c r="E323" s="81">
        <v>19229.2</v>
      </c>
      <c r="F323" s="75">
        <f>(1-Содержание!$D$12/100)*Таблица1[[#This Row],[RRP*,                  руб. с НДС]]</f>
        <v>19229.2</v>
      </c>
      <c r="G323" s="33" t="s">
        <v>1531</v>
      </c>
    </row>
    <row r="324" spans="1:7" ht="72.5" x14ac:dyDescent="0.35">
      <c r="A324" s="95" t="s">
        <v>682</v>
      </c>
      <c r="B324" s="24" t="s">
        <v>232</v>
      </c>
      <c r="C324" s="17" t="s">
        <v>346</v>
      </c>
      <c r="D324" s="18" t="s">
        <v>496</v>
      </c>
      <c r="E324" s="81">
        <v>16816.400000000001</v>
      </c>
      <c r="F324" s="75">
        <f>(1-Содержание!$D$12/100)*Таблица1[[#This Row],[RRP*,                  руб. с НДС]]</f>
        <v>16816.400000000001</v>
      </c>
      <c r="G324" s="33" t="s">
        <v>1531</v>
      </c>
    </row>
    <row r="325" spans="1:7" ht="72.5" x14ac:dyDescent="0.35">
      <c r="A325" s="95" t="s">
        <v>682</v>
      </c>
      <c r="B325" s="24" t="s">
        <v>161</v>
      </c>
      <c r="C325" s="17" t="s">
        <v>347</v>
      </c>
      <c r="D325" s="18" t="s">
        <v>497</v>
      </c>
      <c r="E325" s="81">
        <v>20714</v>
      </c>
      <c r="F325" s="75">
        <f>(1-Содержание!$D$12/100)*Таблица1[[#This Row],[RRP*,                  руб. с НДС]]</f>
        <v>20714</v>
      </c>
      <c r="G325" s="33" t="s">
        <v>1532</v>
      </c>
    </row>
    <row r="326" spans="1:7" ht="72.5" x14ac:dyDescent="0.35">
      <c r="A326" s="95" t="s">
        <v>682</v>
      </c>
      <c r="B326" s="24" t="s">
        <v>162</v>
      </c>
      <c r="C326" s="17" t="s">
        <v>348</v>
      </c>
      <c r="D326" s="18" t="s">
        <v>497</v>
      </c>
      <c r="E326" s="81">
        <v>18118.8</v>
      </c>
      <c r="F326" s="75">
        <f>(1-Содержание!$D$12/100)*Таблица1[[#This Row],[RRP*,                  руб. с НДС]]</f>
        <v>18118.8</v>
      </c>
      <c r="G326" s="33" t="s">
        <v>1532</v>
      </c>
    </row>
    <row r="327" spans="1:7" ht="72.5" x14ac:dyDescent="0.35">
      <c r="A327" s="95" t="s">
        <v>682</v>
      </c>
      <c r="B327" s="24" t="s">
        <v>163</v>
      </c>
      <c r="C327" s="17" t="s">
        <v>349</v>
      </c>
      <c r="D327" s="18" t="s">
        <v>498</v>
      </c>
      <c r="E327" s="81">
        <v>21965.200000000001</v>
      </c>
      <c r="F327" s="75">
        <f>(1-Содержание!$D$12/100)*Таблица1[[#This Row],[RRP*,                  руб. с НДС]]</f>
        <v>21965.200000000001</v>
      </c>
      <c r="G327" s="33" t="s">
        <v>1533</v>
      </c>
    </row>
    <row r="328" spans="1:7" ht="72.5" x14ac:dyDescent="0.35">
      <c r="A328" s="95" t="s">
        <v>682</v>
      </c>
      <c r="B328" s="24" t="s">
        <v>164</v>
      </c>
      <c r="C328" s="17" t="s">
        <v>350</v>
      </c>
      <c r="D328" s="18" t="s">
        <v>498</v>
      </c>
      <c r="E328" s="81">
        <v>19214.8</v>
      </c>
      <c r="F328" s="75">
        <f>(1-Содержание!$D$12/100)*Таблица1[[#This Row],[RRP*,                  руб. с НДС]]</f>
        <v>19214.8</v>
      </c>
      <c r="G328" s="33" t="s">
        <v>1533</v>
      </c>
    </row>
    <row r="329" spans="1:7" ht="72.5" x14ac:dyDescent="0.35">
      <c r="A329" s="95" t="s">
        <v>682</v>
      </c>
      <c r="B329" s="24" t="s">
        <v>165</v>
      </c>
      <c r="C329" s="17" t="s">
        <v>351</v>
      </c>
      <c r="D329" s="18" t="s">
        <v>499</v>
      </c>
      <c r="E329" s="81">
        <v>25074</v>
      </c>
      <c r="F329" s="75">
        <f>(1-Содержание!$D$12/100)*Таблица1[[#This Row],[RRP*,                  руб. с НДС]]</f>
        <v>25074</v>
      </c>
      <c r="G329" s="33" t="s">
        <v>1534</v>
      </c>
    </row>
    <row r="330" spans="1:7" ht="72.5" x14ac:dyDescent="0.35">
      <c r="A330" s="95" t="s">
        <v>682</v>
      </c>
      <c r="B330" s="24" t="s">
        <v>166</v>
      </c>
      <c r="C330" s="17" t="s">
        <v>352</v>
      </c>
      <c r="D330" s="18" t="s">
        <v>499</v>
      </c>
      <c r="E330" s="81">
        <v>21932.400000000001</v>
      </c>
      <c r="F330" s="75">
        <f>(1-Содержание!$D$12/100)*Таблица1[[#This Row],[RRP*,                  руб. с НДС]]</f>
        <v>21932.400000000001</v>
      </c>
      <c r="G330" s="33" t="s">
        <v>1534</v>
      </c>
    </row>
    <row r="331" spans="1:7" ht="72.5" x14ac:dyDescent="0.35">
      <c r="A331" s="95" t="s">
        <v>682</v>
      </c>
      <c r="B331" s="24" t="s">
        <v>233</v>
      </c>
      <c r="C331" s="17" t="s">
        <v>353</v>
      </c>
      <c r="D331" s="18" t="s">
        <v>500</v>
      </c>
      <c r="E331" s="81">
        <v>20212.400000000001</v>
      </c>
      <c r="F331" s="75">
        <f>(1-Содержание!$D$12/100)*Таблица1[[#This Row],[RRP*,                  руб. с НДС]]</f>
        <v>20212.400000000001</v>
      </c>
      <c r="G331" s="33" t="s">
        <v>1535</v>
      </c>
    </row>
    <row r="332" spans="1:7" ht="72.5" x14ac:dyDescent="0.35">
      <c r="A332" s="95" t="s">
        <v>682</v>
      </c>
      <c r="B332" s="24" t="s">
        <v>234</v>
      </c>
      <c r="C332" s="17" t="s">
        <v>354</v>
      </c>
      <c r="D332" s="18" t="s">
        <v>500</v>
      </c>
      <c r="E332" s="81">
        <v>17683.600000000002</v>
      </c>
      <c r="F332" s="75">
        <f>(1-Содержание!$D$12/100)*Таблица1[[#This Row],[RRP*,                  руб. с НДС]]</f>
        <v>17683.600000000002</v>
      </c>
      <c r="G332" s="33" t="s">
        <v>1535</v>
      </c>
    </row>
    <row r="333" spans="1:7" ht="72.5" x14ac:dyDescent="0.35">
      <c r="A333" s="95" t="s">
        <v>682</v>
      </c>
      <c r="B333" s="24" t="s">
        <v>167</v>
      </c>
      <c r="C333" s="17" t="s">
        <v>355</v>
      </c>
      <c r="D333" s="18" t="s">
        <v>501</v>
      </c>
      <c r="E333" s="81">
        <v>21775.600000000002</v>
      </c>
      <c r="F333" s="75">
        <f>(1-Содержание!$D$12/100)*Таблица1[[#This Row],[RRP*,                  руб. с НДС]]</f>
        <v>21775.600000000002</v>
      </c>
      <c r="G333" s="33" t="s">
        <v>1536</v>
      </c>
    </row>
    <row r="334" spans="1:7" ht="72.5" x14ac:dyDescent="0.35">
      <c r="A334" s="95" t="s">
        <v>682</v>
      </c>
      <c r="B334" s="24" t="s">
        <v>168</v>
      </c>
      <c r="C334" s="17" t="s">
        <v>356</v>
      </c>
      <c r="D334" s="18" t="s">
        <v>501</v>
      </c>
      <c r="E334" s="81">
        <v>19043.600000000002</v>
      </c>
      <c r="F334" s="75">
        <f>(1-Содержание!$D$12/100)*Таблица1[[#This Row],[RRP*,                  руб. с НДС]]</f>
        <v>19043.600000000002</v>
      </c>
      <c r="G334" s="33" t="s">
        <v>1536</v>
      </c>
    </row>
    <row r="335" spans="1:7" ht="72.5" x14ac:dyDescent="0.35">
      <c r="A335" s="95" t="s">
        <v>682</v>
      </c>
      <c r="B335" s="24" t="s">
        <v>169</v>
      </c>
      <c r="C335" s="17" t="s">
        <v>357</v>
      </c>
      <c r="D335" s="18" t="s">
        <v>502</v>
      </c>
      <c r="E335" s="81">
        <v>23074.800000000003</v>
      </c>
      <c r="F335" s="75">
        <f>(1-Содержание!$D$12/100)*Таблица1[[#This Row],[RRP*,                  руб. с НДС]]</f>
        <v>23074.800000000003</v>
      </c>
      <c r="G335" s="33" t="s">
        <v>1537</v>
      </c>
    </row>
    <row r="336" spans="1:7" ht="72.5" x14ac:dyDescent="0.35">
      <c r="A336" s="95" t="s">
        <v>682</v>
      </c>
      <c r="B336" s="24" t="s">
        <v>170</v>
      </c>
      <c r="C336" s="17" t="s">
        <v>358</v>
      </c>
      <c r="D336" s="18" t="s">
        <v>502</v>
      </c>
      <c r="E336" s="81">
        <v>20185.2</v>
      </c>
      <c r="F336" s="75">
        <f>(1-Содержание!$D$12/100)*Таблица1[[#This Row],[RRP*,                  руб. с НДС]]</f>
        <v>20185.2</v>
      </c>
      <c r="G336" s="33" t="s">
        <v>1537</v>
      </c>
    </row>
    <row r="337" spans="1:7" ht="72.5" x14ac:dyDescent="0.35">
      <c r="A337" s="95" t="s">
        <v>682</v>
      </c>
      <c r="B337" s="24" t="s">
        <v>171</v>
      </c>
      <c r="C337" s="17" t="s">
        <v>359</v>
      </c>
      <c r="D337" s="18" t="s">
        <v>503</v>
      </c>
      <c r="E337" s="81">
        <v>26338.800000000003</v>
      </c>
      <c r="F337" s="75">
        <f>(1-Содержание!$D$12/100)*Таблица1[[#This Row],[RRP*,                  руб. с НДС]]</f>
        <v>26338.800000000003</v>
      </c>
      <c r="G337" s="33" t="s">
        <v>1538</v>
      </c>
    </row>
    <row r="338" spans="1:7" ht="72.5" x14ac:dyDescent="0.35">
      <c r="A338" s="95" t="s">
        <v>682</v>
      </c>
      <c r="B338" s="24" t="s">
        <v>172</v>
      </c>
      <c r="C338" s="17" t="s">
        <v>360</v>
      </c>
      <c r="D338" s="18" t="s">
        <v>503</v>
      </c>
      <c r="E338" s="81">
        <v>23041.200000000001</v>
      </c>
      <c r="F338" s="75">
        <f>(1-Содержание!$D$12/100)*Таблица1[[#This Row],[RRP*,                  руб. с НДС]]</f>
        <v>23041.200000000001</v>
      </c>
      <c r="G338" s="33" t="s">
        <v>1538</v>
      </c>
    </row>
    <row r="339" spans="1:7" x14ac:dyDescent="0.35">
      <c r="G339" s="15"/>
    </row>
  </sheetData>
  <autoFilter ref="F14:G338" xr:uid="{00000000-0009-0000-0000-000002000000}"/>
  <mergeCells count="2">
    <mergeCell ref="A1:A13"/>
    <mergeCell ref="B9:D9"/>
  </mergeCells>
  <phoneticPr fontId="5" type="noConversion"/>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2"/>
  <sheetViews>
    <sheetView zoomScale="70" zoomScaleNormal="70" workbookViewId="0">
      <selection sqref="A1:A11"/>
    </sheetView>
  </sheetViews>
  <sheetFormatPr defaultRowHeight="14.5" x14ac:dyDescent="0.35"/>
  <cols>
    <col min="1" max="1" width="32.453125" style="2" customWidth="1"/>
    <col min="2" max="2" width="33.453125" style="37" customWidth="1"/>
    <col min="3" max="3" width="59.26953125" style="2" bestFit="1" customWidth="1"/>
    <col min="4" max="4" width="14.54296875" style="2" bestFit="1" customWidth="1"/>
    <col min="5" max="5" width="14.453125" customWidth="1"/>
    <col min="6" max="6" width="15.1796875" style="23" customWidth="1"/>
    <col min="7" max="7" width="81" customWidth="1"/>
  </cols>
  <sheetData>
    <row r="1" spans="1:9" ht="15.5" x14ac:dyDescent="0.35">
      <c r="A1" s="130"/>
      <c r="B1" s="35"/>
    </row>
    <row r="2" spans="1:9" ht="15.5" x14ac:dyDescent="0.35">
      <c r="A2" s="130"/>
      <c r="B2" s="35"/>
      <c r="C2" s="3"/>
      <c r="D2" s="3"/>
    </row>
    <row r="3" spans="1:9" ht="15.5" x14ac:dyDescent="0.35">
      <c r="A3" s="130"/>
      <c r="B3" s="35"/>
      <c r="C3" s="3"/>
      <c r="D3" s="3"/>
    </row>
    <row r="4" spans="1:9" ht="15.5" x14ac:dyDescent="0.35">
      <c r="A4" s="130"/>
      <c r="B4" s="35"/>
      <c r="C4" s="3"/>
      <c r="D4" s="3"/>
    </row>
    <row r="5" spans="1:9" ht="15.5" x14ac:dyDescent="0.35">
      <c r="A5" s="130"/>
      <c r="B5" s="35"/>
      <c r="C5" s="3"/>
      <c r="D5" s="3"/>
    </row>
    <row r="6" spans="1:9" ht="15.5" x14ac:dyDescent="0.35">
      <c r="A6" s="130"/>
      <c r="B6" s="35"/>
      <c r="C6" s="3"/>
      <c r="D6" s="3"/>
    </row>
    <row r="7" spans="1:9" ht="15.5" x14ac:dyDescent="0.35">
      <c r="A7" s="130"/>
      <c r="B7" s="35"/>
      <c r="C7" s="3"/>
      <c r="D7" s="3"/>
    </row>
    <row r="8" spans="1:9" ht="15.5" x14ac:dyDescent="0.35">
      <c r="A8" s="130"/>
      <c r="B8" s="35"/>
      <c r="C8" s="3"/>
      <c r="D8" s="3"/>
    </row>
    <row r="9" spans="1:9" ht="21" x14ac:dyDescent="0.5">
      <c r="A9" s="130"/>
      <c r="B9" s="125" t="s">
        <v>238</v>
      </c>
      <c r="C9" s="125"/>
      <c r="D9" s="125"/>
      <c r="E9" s="125"/>
    </row>
    <row r="10" spans="1:9" ht="21" x14ac:dyDescent="0.5">
      <c r="A10" s="130"/>
      <c r="B10" s="7"/>
      <c r="C10" s="7"/>
      <c r="D10" s="7"/>
      <c r="E10" s="7"/>
    </row>
    <row r="11" spans="1:9" ht="15.5" x14ac:dyDescent="0.35">
      <c r="A11" s="130"/>
      <c r="B11" s="36"/>
      <c r="C11" s="34"/>
      <c r="D11" s="34"/>
      <c r="E11" s="34"/>
    </row>
    <row r="12" spans="1:9" ht="55.5" customHeight="1" x14ac:dyDescent="0.35">
      <c r="A12" s="62" t="s">
        <v>1275</v>
      </c>
      <c r="B12" s="63" t="s">
        <v>4</v>
      </c>
      <c r="C12" s="64" t="s">
        <v>235</v>
      </c>
      <c r="D12" s="64" t="s">
        <v>361</v>
      </c>
      <c r="E12" s="65" t="s">
        <v>363</v>
      </c>
      <c r="F12" s="66" t="str">
        <f>CONCATENATE("Цена с учетом скидки ",Содержание!D12,Содержание!E12)</f>
        <v>Цена с учетом скидки 0%</v>
      </c>
      <c r="G12" s="59" t="s">
        <v>680</v>
      </c>
    </row>
    <row r="13" spans="1:9" ht="62" x14ac:dyDescent="0.35">
      <c r="A13" s="51" t="s">
        <v>1277</v>
      </c>
      <c r="B13" s="38" t="s">
        <v>7</v>
      </c>
      <c r="C13" s="11" t="s">
        <v>404</v>
      </c>
      <c r="D13" s="12" t="s">
        <v>512</v>
      </c>
      <c r="E13" s="78">
        <v>4060.2699999999995</v>
      </c>
      <c r="F13" s="79">
        <f>(1-Содержание!$D$12/100)*Таблица9[[#This Row],[RRP*,               руб. с НДС]]</f>
        <v>4060.2699999999995</v>
      </c>
      <c r="G13" s="61" t="s">
        <v>1319</v>
      </c>
      <c r="I13" t="s">
        <v>1659</v>
      </c>
    </row>
    <row r="14" spans="1:9" ht="62" x14ac:dyDescent="0.35">
      <c r="A14" s="51" t="s">
        <v>1277</v>
      </c>
      <c r="B14" s="38" t="s">
        <v>8</v>
      </c>
      <c r="C14" s="11" t="s">
        <v>406</v>
      </c>
      <c r="D14" s="12" t="s">
        <v>514</v>
      </c>
      <c r="E14" s="78">
        <v>4956.79</v>
      </c>
      <c r="F14" s="79">
        <f>(1-Содержание!$D$12/100)*Таблица9[[#This Row],[RRP*,               руб. с НДС]]</f>
        <v>4956.79</v>
      </c>
      <c r="G14" s="61" t="s">
        <v>1321</v>
      </c>
    </row>
    <row r="15" spans="1:9" ht="62" x14ac:dyDescent="0.35">
      <c r="A15" s="51" t="s">
        <v>1277</v>
      </c>
      <c r="B15" s="38" t="s">
        <v>9</v>
      </c>
      <c r="C15" s="11" t="s">
        <v>408</v>
      </c>
      <c r="D15" s="12" t="s">
        <v>516</v>
      </c>
      <c r="E15" s="78">
        <v>4206.67</v>
      </c>
      <c r="F15" s="79">
        <f>(1-Содержание!$D$12/100)*Таблица9[[#This Row],[RRP*,               руб. с НДС]]</f>
        <v>4206.67</v>
      </c>
      <c r="G15" s="61" t="s">
        <v>1323</v>
      </c>
    </row>
    <row r="16" spans="1:9" ht="62" x14ac:dyDescent="0.35">
      <c r="A16" s="51" t="s">
        <v>1277</v>
      </c>
      <c r="B16" s="38" t="s">
        <v>10</v>
      </c>
      <c r="C16" s="11" t="s">
        <v>410</v>
      </c>
      <c r="D16" s="12" t="s">
        <v>518</v>
      </c>
      <c r="E16" s="78">
        <v>5176.66</v>
      </c>
      <c r="F16" s="79">
        <f>(1-Содержание!$D$12/100)*Таблица9[[#This Row],[RRP*,               руб. с НДС]]</f>
        <v>5176.66</v>
      </c>
      <c r="G16" s="61" t="s">
        <v>1325</v>
      </c>
    </row>
    <row r="17" spans="1:7" ht="62" x14ac:dyDescent="0.35">
      <c r="A17" s="51" t="s">
        <v>1277</v>
      </c>
      <c r="B17" s="38" t="s">
        <v>12</v>
      </c>
      <c r="C17" s="11" t="s">
        <v>412</v>
      </c>
      <c r="D17" s="12" t="s">
        <v>520</v>
      </c>
      <c r="E17" s="78">
        <v>4371.28</v>
      </c>
      <c r="F17" s="79">
        <f>(1-Содержание!$D$12/100)*Таблица9[[#This Row],[RRP*,               руб. с НДС]]</f>
        <v>4371.28</v>
      </c>
      <c r="G17" s="61" t="s">
        <v>1327</v>
      </c>
    </row>
    <row r="18" spans="1:7" ht="62" x14ac:dyDescent="0.35">
      <c r="A18" s="51" t="s">
        <v>1277</v>
      </c>
      <c r="B18" s="38" t="s">
        <v>13</v>
      </c>
      <c r="C18" s="11" t="s">
        <v>414</v>
      </c>
      <c r="D18" s="12" t="s">
        <v>522</v>
      </c>
      <c r="E18" s="78">
        <v>5416.5999999999995</v>
      </c>
      <c r="F18" s="79">
        <f>(1-Содержание!$D$12/100)*Таблица9[[#This Row],[RRP*,               руб. с НДС]]</f>
        <v>5416.5999999999995</v>
      </c>
      <c r="G18" s="61" t="s">
        <v>1329</v>
      </c>
    </row>
    <row r="19" spans="1:7" ht="62" x14ac:dyDescent="0.35">
      <c r="A19" s="51" t="s">
        <v>1277</v>
      </c>
      <c r="B19" s="38" t="s">
        <v>14</v>
      </c>
      <c r="C19" s="11" t="s">
        <v>416</v>
      </c>
      <c r="D19" s="12" t="s">
        <v>524</v>
      </c>
      <c r="E19" s="78">
        <v>4513.57</v>
      </c>
      <c r="F19" s="79">
        <f>(1-Содержание!$D$12/100)*Таблица9[[#This Row],[RRP*,               руб. с НДС]]</f>
        <v>4513.57</v>
      </c>
      <c r="G19" s="61" t="s">
        <v>1331</v>
      </c>
    </row>
    <row r="20" spans="1:7" ht="62" x14ac:dyDescent="0.35">
      <c r="A20" s="51" t="s">
        <v>1277</v>
      </c>
      <c r="B20" s="38" t="s">
        <v>15</v>
      </c>
      <c r="C20" s="11" t="s">
        <v>418</v>
      </c>
      <c r="D20" s="12" t="s">
        <v>526</v>
      </c>
      <c r="E20" s="78">
        <v>5663.0499999999993</v>
      </c>
      <c r="F20" s="79">
        <f>(1-Содержание!$D$12/100)*Таблица9[[#This Row],[RRP*,               руб. с НДС]]</f>
        <v>5663.0499999999993</v>
      </c>
      <c r="G20" s="61" t="s">
        <v>1333</v>
      </c>
    </row>
    <row r="21" spans="1:7" ht="62" x14ac:dyDescent="0.35">
      <c r="A21" s="51" t="s">
        <v>1277</v>
      </c>
      <c r="B21" s="38" t="s">
        <v>16</v>
      </c>
      <c r="C21" s="11" t="s">
        <v>420</v>
      </c>
      <c r="D21" s="12" t="s">
        <v>528</v>
      </c>
      <c r="E21" s="78">
        <v>4786.0599999999995</v>
      </c>
      <c r="F21" s="79">
        <f>(1-Содержание!$D$12/100)*Таблица9[[#This Row],[RRP*,               руб. с НДС]]</f>
        <v>4786.0599999999995</v>
      </c>
      <c r="G21" s="61" t="s">
        <v>1335</v>
      </c>
    </row>
    <row r="22" spans="1:7" ht="62" x14ac:dyDescent="0.35">
      <c r="A22" s="51" t="s">
        <v>1277</v>
      </c>
      <c r="B22" s="38" t="s">
        <v>17</v>
      </c>
      <c r="C22" s="11" t="s">
        <v>422</v>
      </c>
      <c r="D22" s="12" t="s">
        <v>530</v>
      </c>
      <c r="E22" s="78">
        <v>5908.57</v>
      </c>
      <c r="F22" s="79">
        <f>(1-Содержание!$D$12/100)*Таблица9[[#This Row],[RRP*,               руб. с НДС]]</f>
        <v>5908.57</v>
      </c>
      <c r="G22" s="61" t="s">
        <v>1337</v>
      </c>
    </row>
    <row r="23" spans="1:7" ht="62" x14ac:dyDescent="0.35">
      <c r="A23" s="51" t="s">
        <v>1277</v>
      </c>
      <c r="B23" s="38" t="s">
        <v>18</v>
      </c>
      <c r="C23" s="11" t="s">
        <v>424</v>
      </c>
      <c r="D23" s="12" t="s">
        <v>532</v>
      </c>
      <c r="E23" s="78">
        <v>4920.91</v>
      </c>
      <c r="F23" s="79">
        <f>(1-Содержание!$D$12/100)*Таблица9[[#This Row],[RRP*,               руб. с НДС]]</f>
        <v>4920.91</v>
      </c>
      <c r="G23" s="61" t="s">
        <v>1339</v>
      </c>
    </row>
    <row r="24" spans="1:7" ht="62" x14ac:dyDescent="0.35">
      <c r="A24" s="51" t="s">
        <v>1277</v>
      </c>
      <c r="B24" s="38" t="s">
        <v>19</v>
      </c>
      <c r="C24" s="11" t="s">
        <v>426</v>
      </c>
      <c r="D24" s="12" t="s">
        <v>534</v>
      </c>
      <c r="E24" s="78">
        <v>6158.74</v>
      </c>
      <c r="F24" s="79">
        <f>(1-Содержание!$D$12/100)*Таблица9[[#This Row],[RRP*,               руб. с НДС]]</f>
        <v>6158.74</v>
      </c>
      <c r="G24" s="61" t="s">
        <v>1341</v>
      </c>
    </row>
    <row r="25" spans="1:7" ht="62" x14ac:dyDescent="0.35">
      <c r="A25" s="51" t="s">
        <v>1277</v>
      </c>
      <c r="B25" s="38" t="s">
        <v>22</v>
      </c>
      <c r="C25" s="11" t="s">
        <v>428</v>
      </c>
      <c r="D25" s="12" t="s">
        <v>536</v>
      </c>
      <c r="E25" s="78">
        <v>3066.49</v>
      </c>
      <c r="F25" s="79">
        <f>(1-Содержание!$D$12/100)*Таблица9[[#This Row],[RRP*,               руб. с НДС]]</f>
        <v>3066.49</v>
      </c>
      <c r="G25" s="61" t="s">
        <v>1343</v>
      </c>
    </row>
    <row r="26" spans="1:7" ht="62" x14ac:dyDescent="0.35">
      <c r="A26" s="51" t="s">
        <v>1277</v>
      </c>
      <c r="B26" s="38" t="s">
        <v>23</v>
      </c>
      <c r="C26" s="11" t="s">
        <v>430</v>
      </c>
      <c r="D26" s="12" t="s">
        <v>538</v>
      </c>
      <c r="E26" s="78">
        <v>3891.3999999999996</v>
      </c>
      <c r="F26" s="79">
        <f>(1-Содержание!$D$12/100)*Таблица9[[#This Row],[RRP*,               руб. с НДС]]</f>
        <v>3891.3999999999996</v>
      </c>
      <c r="G26" s="61" t="s">
        <v>1345</v>
      </c>
    </row>
    <row r="27" spans="1:7" ht="62" x14ac:dyDescent="0.35">
      <c r="A27" s="51" t="s">
        <v>1277</v>
      </c>
      <c r="B27" s="38" t="s">
        <v>24</v>
      </c>
      <c r="C27" s="11" t="s">
        <v>432</v>
      </c>
      <c r="D27" s="12" t="s">
        <v>540</v>
      </c>
      <c r="E27" s="78">
        <v>3379.8999999999996</v>
      </c>
      <c r="F27" s="79">
        <f>(1-Содержание!$D$12/100)*Таблица9[[#This Row],[RRP*,               руб. с НДС]]</f>
        <v>3379.8999999999996</v>
      </c>
      <c r="G27" s="61" t="s">
        <v>1347</v>
      </c>
    </row>
    <row r="28" spans="1:7" ht="62" x14ac:dyDescent="0.35">
      <c r="A28" s="51" t="s">
        <v>1277</v>
      </c>
      <c r="B28" s="38" t="s">
        <v>25</v>
      </c>
      <c r="C28" s="11" t="s">
        <v>434</v>
      </c>
      <c r="D28" s="12" t="s">
        <v>542</v>
      </c>
      <c r="E28" s="78">
        <v>4294.09</v>
      </c>
      <c r="F28" s="79">
        <f>(1-Содержание!$D$12/100)*Таблица9[[#This Row],[RRP*,               руб. с НДС]]</f>
        <v>4294.09</v>
      </c>
      <c r="G28" s="61" t="s">
        <v>1349</v>
      </c>
    </row>
    <row r="29" spans="1:7" ht="62" x14ac:dyDescent="0.35">
      <c r="A29" s="51" t="s">
        <v>1277</v>
      </c>
      <c r="B29" s="38" t="s">
        <v>26</v>
      </c>
      <c r="C29" s="11" t="s">
        <v>436</v>
      </c>
      <c r="D29" s="12" t="s">
        <v>544</v>
      </c>
      <c r="E29" s="78">
        <v>3689.5899999999997</v>
      </c>
      <c r="F29" s="79">
        <f>(1-Содержание!$D$12/100)*Таблица9[[#This Row],[RRP*,               руб. с НДС]]</f>
        <v>3689.5899999999997</v>
      </c>
      <c r="G29" s="61" t="s">
        <v>1351</v>
      </c>
    </row>
    <row r="30" spans="1:7" ht="62" x14ac:dyDescent="0.35">
      <c r="A30" s="51" t="s">
        <v>1277</v>
      </c>
      <c r="B30" s="38" t="s">
        <v>27</v>
      </c>
      <c r="C30" s="11" t="s">
        <v>438</v>
      </c>
      <c r="D30" s="12" t="s">
        <v>546</v>
      </c>
      <c r="E30" s="78">
        <v>4693.0599999999995</v>
      </c>
      <c r="F30" s="79">
        <f>(1-Содержание!$D$12/100)*Таблица9[[#This Row],[RRP*,               руб. с НДС]]</f>
        <v>4693.0599999999995</v>
      </c>
      <c r="G30" s="61" t="s">
        <v>1353</v>
      </c>
    </row>
    <row r="31" spans="1:7" ht="62" x14ac:dyDescent="0.35">
      <c r="A31" s="51" t="s">
        <v>1277</v>
      </c>
      <c r="B31" s="38" t="s">
        <v>28</v>
      </c>
      <c r="C31" s="11" t="s">
        <v>440</v>
      </c>
      <c r="D31" s="12" t="s">
        <v>548</v>
      </c>
      <c r="E31" s="78">
        <v>3864.43</v>
      </c>
      <c r="F31" s="79">
        <f>(1-Содержание!$D$12/100)*Таблица9[[#This Row],[RRP*,               руб. с НДС]]</f>
        <v>3864.43</v>
      </c>
      <c r="G31" s="61" t="s">
        <v>1355</v>
      </c>
    </row>
    <row r="32" spans="1:7" ht="62" x14ac:dyDescent="0.35">
      <c r="A32" s="51" t="s">
        <v>1277</v>
      </c>
      <c r="B32" s="38" t="s">
        <v>29</v>
      </c>
      <c r="C32" s="11" t="s">
        <v>442</v>
      </c>
      <c r="D32" s="12" t="s">
        <v>550</v>
      </c>
      <c r="E32" s="78">
        <v>4815.82</v>
      </c>
      <c r="F32" s="79">
        <f>(1-Содержание!$D$12/100)*Таблица9[[#This Row],[RRP*,               руб. с НДС]]</f>
        <v>4815.82</v>
      </c>
      <c r="G32" s="61" t="s">
        <v>1357</v>
      </c>
    </row>
    <row r="33" spans="1:7" ht="62" x14ac:dyDescent="0.35">
      <c r="A33" s="51" t="s">
        <v>1278</v>
      </c>
      <c r="B33" s="38" t="s">
        <v>49</v>
      </c>
      <c r="C33" s="11" t="s">
        <v>405</v>
      </c>
      <c r="D33" s="12" t="s">
        <v>513</v>
      </c>
      <c r="E33" s="78">
        <v>8845.119999999999</v>
      </c>
      <c r="F33" s="79">
        <f>(1-Содержание!$D$12/100)*Таблица9[[#This Row],[RRP*,               руб. с НДС]]</f>
        <v>8845.119999999999</v>
      </c>
      <c r="G33" s="61" t="s">
        <v>1320</v>
      </c>
    </row>
    <row r="34" spans="1:7" ht="62" x14ac:dyDescent="0.35">
      <c r="A34" s="51" t="s">
        <v>1278</v>
      </c>
      <c r="B34" s="38" t="s">
        <v>50</v>
      </c>
      <c r="C34" s="11" t="s">
        <v>407</v>
      </c>
      <c r="D34" s="12" t="s">
        <v>515</v>
      </c>
      <c r="E34" s="78">
        <v>11079.91</v>
      </c>
      <c r="F34" s="79">
        <f>(1-Содержание!$D$12/100)*Таблица9[[#This Row],[RRP*,               руб. с НДС]]</f>
        <v>11079.91</v>
      </c>
      <c r="G34" s="61" t="s">
        <v>1322</v>
      </c>
    </row>
    <row r="35" spans="1:7" ht="62" x14ac:dyDescent="0.35">
      <c r="A35" s="51" t="s">
        <v>1278</v>
      </c>
      <c r="B35" s="38" t="s">
        <v>51</v>
      </c>
      <c r="C35" s="11" t="s">
        <v>409</v>
      </c>
      <c r="D35" s="12" t="s">
        <v>517</v>
      </c>
      <c r="E35" s="78">
        <v>9301.2099999999991</v>
      </c>
      <c r="F35" s="79">
        <f>(1-Содержание!$D$12/100)*Таблица9[[#This Row],[RRP*,               руб. с НДС]]</f>
        <v>9301.2099999999991</v>
      </c>
      <c r="G35" s="61" t="s">
        <v>1324</v>
      </c>
    </row>
    <row r="36" spans="1:7" ht="62" x14ac:dyDescent="0.35">
      <c r="A36" s="51" t="s">
        <v>1278</v>
      </c>
      <c r="B36" s="38" t="s">
        <v>52</v>
      </c>
      <c r="C36" s="11" t="s">
        <v>411</v>
      </c>
      <c r="D36" s="12" t="s">
        <v>519</v>
      </c>
      <c r="E36" s="78">
        <v>11655.039999999999</v>
      </c>
      <c r="F36" s="79">
        <f>(1-Содержание!$D$12/100)*Таблица9[[#This Row],[RRP*,               руб. с НДС]]</f>
        <v>11655.039999999999</v>
      </c>
      <c r="G36" s="61" t="s">
        <v>1326</v>
      </c>
    </row>
    <row r="37" spans="1:7" ht="62" x14ac:dyDescent="0.35">
      <c r="A37" s="51" t="s">
        <v>1278</v>
      </c>
      <c r="B37" s="38" t="s">
        <v>21</v>
      </c>
      <c r="C37" s="11" t="s">
        <v>413</v>
      </c>
      <c r="D37" s="12" t="s">
        <v>521</v>
      </c>
      <c r="E37" s="78">
        <v>9777.369999999999</v>
      </c>
      <c r="F37" s="79">
        <f>(1-Содержание!$D$12/100)*Таблица9[[#This Row],[RRP*,               руб. с НДС]]</f>
        <v>9777.369999999999</v>
      </c>
      <c r="G37" s="61" t="s">
        <v>1328</v>
      </c>
    </row>
    <row r="38" spans="1:7" ht="62" x14ac:dyDescent="0.35">
      <c r="A38" s="51" t="s">
        <v>1278</v>
      </c>
      <c r="B38" s="38" t="s">
        <v>53</v>
      </c>
      <c r="C38" s="11" t="s">
        <v>415</v>
      </c>
      <c r="D38" s="12" t="s">
        <v>523</v>
      </c>
      <c r="E38" s="78">
        <v>12253.96</v>
      </c>
      <c r="F38" s="79">
        <f>(1-Содержание!$D$12/100)*Таблица9[[#This Row],[RRP*,               руб. с НДС]]</f>
        <v>12253.96</v>
      </c>
      <c r="G38" s="61" t="s">
        <v>1330</v>
      </c>
    </row>
    <row r="39" spans="1:7" ht="62" x14ac:dyDescent="0.35">
      <c r="A39" s="51" t="s">
        <v>1278</v>
      </c>
      <c r="B39" s="38" t="s">
        <v>54</v>
      </c>
      <c r="C39" s="11" t="s">
        <v>417</v>
      </c>
      <c r="D39" s="12" t="s">
        <v>525</v>
      </c>
      <c r="E39" s="78">
        <v>10009.869999999999</v>
      </c>
      <c r="F39" s="79">
        <f>(1-Содержание!$D$12/100)*Таблица9[[#This Row],[RRP*,               руб. с НДС]]</f>
        <v>10009.869999999999</v>
      </c>
      <c r="G39" s="61" t="s">
        <v>1332</v>
      </c>
    </row>
    <row r="40" spans="1:7" ht="62" x14ac:dyDescent="0.35">
      <c r="A40" s="51" t="s">
        <v>1278</v>
      </c>
      <c r="B40" s="38" t="s">
        <v>55</v>
      </c>
      <c r="C40" s="11" t="s">
        <v>419</v>
      </c>
      <c r="D40" s="12" t="s">
        <v>527</v>
      </c>
      <c r="E40" s="78">
        <v>12689.199999999999</v>
      </c>
      <c r="F40" s="79">
        <f>(1-Содержание!$D$12/100)*Таблица9[[#This Row],[RRP*,               руб. с НДС]]</f>
        <v>12689.199999999999</v>
      </c>
      <c r="G40" s="61" t="s">
        <v>1334</v>
      </c>
    </row>
    <row r="41" spans="1:7" ht="62" x14ac:dyDescent="0.35">
      <c r="A41" s="51" t="s">
        <v>1278</v>
      </c>
      <c r="B41" s="38" t="s">
        <v>56</v>
      </c>
      <c r="C41" s="11" t="s">
        <v>421</v>
      </c>
      <c r="D41" s="12" t="s">
        <v>529</v>
      </c>
      <c r="E41" s="78">
        <v>10475.799999999999</v>
      </c>
      <c r="F41" s="79">
        <f>(1-Содержание!$D$12/100)*Таблица9[[#This Row],[RRP*,               руб. с НДС]]</f>
        <v>10475.799999999999</v>
      </c>
      <c r="G41" s="61" t="s">
        <v>1336</v>
      </c>
    </row>
    <row r="42" spans="1:7" ht="62" x14ac:dyDescent="0.35">
      <c r="A42" s="51" t="s">
        <v>1278</v>
      </c>
      <c r="B42" s="38" t="s">
        <v>57</v>
      </c>
      <c r="C42" s="11" t="s">
        <v>423</v>
      </c>
      <c r="D42" s="12" t="s">
        <v>531</v>
      </c>
      <c r="E42" s="78">
        <v>13334.619999999999</v>
      </c>
      <c r="F42" s="79">
        <f>(1-Содержание!$D$12/100)*Таблица9[[#This Row],[RRP*,               руб. с НДС]]</f>
        <v>13334.619999999999</v>
      </c>
      <c r="G42" s="61" t="s">
        <v>1338</v>
      </c>
    </row>
    <row r="43" spans="1:7" ht="62" x14ac:dyDescent="0.35">
      <c r="A43" s="51" t="s">
        <v>1278</v>
      </c>
      <c r="B43" s="38" t="s">
        <v>58</v>
      </c>
      <c r="C43" s="11" t="s">
        <v>425</v>
      </c>
      <c r="D43" s="12" t="s">
        <v>533</v>
      </c>
      <c r="E43" s="78">
        <v>10708.3</v>
      </c>
      <c r="F43" s="79">
        <f>(1-Содержание!$D$12/100)*Таблица9[[#This Row],[RRP*,               руб. с НДС]]</f>
        <v>10708.3</v>
      </c>
      <c r="G43" s="61" t="s">
        <v>1340</v>
      </c>
    </row>
    <row r="44" spans="1:7" ht="62" x14ac:dyDescent="0.35">
      <c r="A44" s="51" t="s">
        <v>1278</v>
      </c>
      <c r="B44" s="38" t="s">
        <v>59</v>
      </c>
      <c r="C44" s="11" t="s">
        <v>427</v>
      </c>
      <c r="D44" s="12" t="s">
        <v>535</v>
      </c>
      <c r="E44" s="78">
        <v>13977.249999999998</v>
      </c>
      <c r="F44" s="79">
        <f>(1-Содержание!$D$12/100)*Таблица9[[#This Row],[RRP*,               руб. с НДС]]</f>
        <v>13977.249999999998</v>
      </c>
      <c r="G44" s="61" t="s">
        <v>1342</v>
      </c>
    </row>
    <row r="45" spans="1:7" ht="62" x14ac:dyDescent="0.35">
      <c r="A45" s="51" t="s">
        <v>1278</v>
      </c>
      <c r="B45" s="38" t="s">
        <v>60</v>
      </c>
      <c r="C45" s="11" t="s">
        <v>429</v>
      </c>
      <c r="D45" s="12" t="s">
        <v>537</v>
      </c>
      <c r="E45" s="78">
        <v>6639.5499999999993</v>
      </c>
      <c r="F45" s="79">
        <f>(1-Содержание!$D$12/100)*Таблица9[[#This Row],[RRP*,               руб. с НДС]]</f>
        <v>6639.5499999999993</v>
      </c>
      <c r="G45" s="61" t="s">
        <v>1344</v>
      </c>
    </row>
    <row r="46" spans="1:7" ht="62" x14ac:dyDescent="0.35">
      <c r="A46" s="51" t="s">
        <v>1278</v>
      </c>
      <c r="B46" s="38" t="s">
        <v>61</v>
      </c>
      <c r="C46" s="11" t="s">
        <v>431</v>
      </c>
      <c r="D46" s="12" t="s">
        <v>539</v>
      </c>
      <c r="E46" s="78">
        <v>8710.66</v>
      </c>
      <c r="F46" s="79">
        <f>(1-Содержание!$D$12/100)*Таблица9[[#This Row],[RRP*,               руб. с НДС]]</f>
        <v>8710.66</v>
      </c>
      <c r="G46" s="61" t="s">
        <v>1346</v>
      </c>
    </row>
    <row r="47" spans="1:7" ht="62" x14ac:dyDescent="0.35">
      <c r="A47" s="51" t="s">
        <v>1278</v>
      </c>
      <c r="B47" s="38" t="s">
        <v>62</v>
      </c>
      <c r="C47" s="11" t="s">
        <v>433</v>
      </c>
      <c r="D47" s="12" t="s">
        <v>541</v>
      </c>
      <c r="E47" s="78">
        <v>7317.5199999999995</v>
      </c>
      <c r="F47" s="79">
        <f>(1-Содержание!$D$12/100)*Таблица9[[#This Row],[RRP*,               руб. с НДС]]</f>
        <v>7317.5199999999995</v>
      </c>
      <c r="G47" s="61" t="s">
        <v>1348</v>
      </c>
    </row>
    <row r="48" spans="1:7" ht="62" x14ac:dyDescent="0.35">
      <c r="A48" s="51" t="s">
        <v>1278</v>
      </c>
      <c r="B48" s="38" t="s">
        <v>63</v>
      </c>
      <c r="C48" s="11" t="s">
        <v>435</v>
      </c>
      <c r="D48" s="12" t="s">
        <v>543</v>
      </c>
      <c r="E48" s="78">
        <v>9343.06</v>
      </c>
      <c r="F48" s="79">
        <f>(1-Содержание!$D$12/100)*Таблица9[[#This Row],[RRP*,               руб. с НДС]]</f>
        <v>9343.06</v>
      </c>
      <c r="G48" s="61" t="s">
        <v>1350</v>
      </c>
    </row>
    <row r="49" spans="1:7" ht="62" x14ac:dyDescent="0.35">
      <c r="A49" s="51" t="s">
        <v>1278</v>
      </c>
      <c r="B49" s="38" t="s">
        <v>64</v>
      </c>
      <c r="C49" s="11" t="s">
        <v>437</v>
      </c>
      <c r="D49" s="12" t="s">
        <v>545</v>
      </c>
      <c r="E49" s="78">
        <v>7993.6299999999992</v>
      </c>
      <c r="F49" s="79">
        <f>(1-Содержание!$D$12/100)*Таблица9[[#This Row],[RRP*,               руб. с НДС]]</f>
        <v>7993.6299999999992</v>
      </c>
      <c r="G49" s="61" t="s">
        <v>1352</v>
      </c>
    </row>
    <row r="50" spans="1:7" ht="62" x14ac:dyDescent="0.35">
      <c r="A50" s="51" t="s">
        <v>1278</v>
      </c>
      <c r="B50" s="38" t="s">
        <v>65</v>
      </c>
      <c r="C50" s="11" t="s">
        <v>439</v>
      </c>
      <c r="D50" s="12" t="s">
        <v>547</v>
      </c>
      <c r="E50" s="78">
        <v>9972.67</v>
      </c>
      <c r="F50" s="79">
        <f>(1-Содержание!$D$12/100)*Таблица9[[#This Row],[RRP*,               руб. с НДС]]</f>
        <v>9972.67</v>
      </c>
      <c r="G50" s="61" t="s">
        <v>1354</v>
      </c>
    </row>
    <row r="51" spans="1:7" ht="62" x14ac:dyDescent="0.35">
      <c r="A51" s="51" t="s">
        <v>1278</v>
      </c>
      <c r="B51" s="38" t="s">
        <v>66</v>
      </c>
      <c r="C51" s="11" t="s">
        <v>441</v>
      </c>
      <c r="D51" s="12" t="s">
        <v>549</v>
      </c>
      <c r="E51" s="78">
        <v>8406.5499999999993</v>
      </c>
      <c r="F51" s="79">
        <f>(1-Содержание!$D$12/100)*Таблица9[[#This Row],[RRP*,               руб. с НДС]]</f>
        <v>8406.5499999999993</v>
      </c>
      <c r="G51" s="61" t="s">
        <v>1356</v>
      </c>
    </row>
    <row r="52" spans="1:7" ht="62" x14ac:dyDescent="0.35">
      <c r="A52" s="51" t="s">
        <v>1278</v>
      </c>
      <c r="B52" s="38" t="s">
        <v>67</v>
      </c>
      <c r="C52" s="11" t="s">
        <v>443</v>
      </c>
      <c r="D52" s="12" t="s">
        <v>551</v>
      </c>
      <c r="E52" s="78">
        <v>10516.72</v>
      </c>
      <c r="F52" s="79">
        <f>(1-Содержание!$D$12/100)*Таблица9[[#This Row],[RRP*,               руб. с НДС]]</f>
        <v>10516.72</v>
      </c>
      <c r="G52" s="61" t="s">
        <v>1358</v>
      </c>
    </row>
    <row r="53" spans="1:7" ht="62" x14ac:dyDescent="0.35">
      <c r="A53" s="51" t="s">
        <v>1274</v>
      </c>
      <c r="B53" s="38" t="s">
        <v>68</v>
      </c>
      <c r="C53" s="11" t="s">
        <v>364</v>
      </c>
      <c r="D53" s="12" t="s">
        <v>512</v>
      </c>
      <c r="E53" s="78">
        <v>4725.8999999999996</v>
      </c>
      <c r="F53" s="79">
        <f>(1-Содержание!$D$12/100)*Таблица9[[#This Row],[RRP*,               руб. с НДС]]</f>
        <v>4725.8999999999996</v>
      </c>
      <c r="G53" s="61" t="s">
        <v>1279</v>
      </c>
    </row>
    <row r="54" spans="1:7" ht="62" x14ac:dyDescent="0.35">
      <c r="A54" s="51" t="s">
        <v>1274</v>
      </c>
      <c r="B54" s="38" t="s">
        <v>69</v>
      </c>
      <c r="C54" s="11" t="s">
        <v>366</v>
      </c>
      <c r="D54" s="12" t="s">
        <v>514</v>
      </c>
      <c r="E54" s="78">
        <v>5747.9699999999993</v>
      </c>
      <c r="F54" s="79">
        <f>(1-Содержание!$D$12/100)*Таблица9[[#This Row],[RRP*,               руб. с НДС]]</f>
        <v>5747.9699999999993</v>
      </c>
      <c r="G54" s="61" t="s">
        <v>1281</v>
      </c>
    </row>
    <row r="55" spans="1:7" ht="62" x14ac:dyDescent="0.35">
      <c r="A55" s="51" t="s">
        <v>1274</v>
      </c>
      <c r="B55" s="38" t="s">
        <v>70</v>
      </c>
      <c r="C55" s="11" t="s">
        <v>368</v>
      </c>
      <c r="D55" s="12" t="s">
        <v>516</v>
      </c>
      <c r="E55" s="78">
        <v>4919.3399999999992</v>
      </c>
      <c r="F55" s="79">
        <f>(1-Содержание!$D$12/100)*Таблица9[[#This Row],[RRP*,               руб. с НДС]]</f>
        <v>4919.3399999999992</v>
      </c>
      <c r="G55" s="61" t="s">
        <v>1283</v>
      </c>
    </row>
    <row r="56" spans="1:7" ht="62" x14ac:dyDescent="0.35">
      <c r="A56" s="51" t="s">
        <v>1274</v>
      </c>
      <c r="B56" s="38" t="s">
        <v>71</v>
      </c>
      <c r="C56" s="11" t="s">
        <v>370</v>
      </c>
      <c r="D56" s="12" t="s">
        <v>518</v>
      </c>
      <c r="E56" s="78">
        <v>6025.11</v>
      </c>
      <c r="F56" s="79">
        <f>(1-Содержание!$D$12/100)*Таблица9[[#This Row],[RRP*,               руб. с НДС]]</f>
        <v>6025.11</v>
      </c>
      <c r="G56" s="61" t="s">
        <v>1285</v>
      </c>
    </row>
    <row r="57" spans="1:7" ht="62" x14ac:dyDescent="0.35">
      <c r="A57" s="51" t="s">
        <v>1274</v>
      </c>
      <c r="B57" s="38" t="s">
        <v>11</v>
      </c>
      <c r="C57" s="11" t="s">
        <v>372</v>
      </c>
      <c r="D57" s="12" t="s">
        <v>520</v>
      </c>
      <c r="E57" s="78">
        <v>5106.2699999999995</v>
      </c>
      <c r="F57" s="79">
        <f>(1-Содержание!$D$12/100)*Таблица9[[#This Row],[RRP*,               руб. с НДС]]</f>
        <v>5106.2699999999995</v>
      </c>
      <c r="G57" s="61" t="s">
        <v>1287</v>
      </c>
    </row>
    <row r="58" spans="1:7" ht="62" x14ac:dyDescent="0.35">
      <c r="A58" s="51" t="s">
        <v>1274</v>
      </c>
      <c r="B58" s="38" t="s">
        <v>72</v>
      </c>
      <c r="C58" s="11" t="s">
        <v>374</v>
      </c>
      <c r="D58" s="12" t="s">
        <v>522</v>
      </c>
      <c r="E58" s="78">
        <v>6298.53</v>
      </c>
      <c r="F58" s="79">
        <f>(1-Содержание!$D$12/100)*Таблица9[[#This Row],[RRP*,               руб. с НДС]]</f>
        <v>6298.53</v>
      </c>
      <c r="G58" s="61" t="s">
        <v>1289</v>
      </c>
    </row>
    <row r="59" spans="1:7" ht="62" x14ac:dyDescent="0.35">
      <c r="A59" s="51" t="s">
        <v>1274</v>
      </c>
      <c r="B59" s="38" t="s">
        <v>73</v>
      </c>
      <c r="C59" s="11" t="s">
        <v>376</v>
      </c>
      <c r="D59" s="12" t="s">
        <v>524</v>
      </c>
      <c r="E59" s="78">
        <v>5128.16</v>
      </c>
      <c r="F59" s="79">
        <f>(1-Содержание!$D$12/100)*Таблица9[[#This Row],[RRP*,               руб. с НДС]]</f>
        <v>5128.16</v>
      </c>
      <c r="G59" s="61" t="s">
        <v>1291</v>
      </c>
    </row>
    <row r="60" spans="1:7" ht="62" x14ac:dyDescent="0.35">
      <c r="A60" s="51" t="s">
        <v>1274</v>
      </c>
      <c r="B60" s="38" t="s">
        <v>74</v>
      </c>
      <c r="C60" s="11" t="s">
        <v>378</v>
      </c>
      <c r="D60" s="12" t="s">
        <v>526</v>
      </c>
      <c r="E60" s="78">
        <v>6439.4599999999991</v>
      </c>
      <c r="F60" s="79">
        <f>(1-Содержание!$D$12/100)*Таблица9[[#This Row],[RRP*,               руб. с НДС]]</f>
        <v>6439.4599999999991</v>
      </c>
      <c r="G60" s="61" t="s">
        <v>1293</v>
      </c>
    </row>
    <row r="61" spans="1:7" ht="62" x14ac:dyDescent="0.35">
      <c r="A61" s="51" t="s">
        <v>1274</v>
      </c>
      <c r="B61" s="38" t="s">
        <v>75</v>
      </c>
      <c r="C61" s="11" t="s">
        <v>380</v>
      </c>
      <c r="D61" s="12" t="s">
        <v>528</v>
      </c>
      <c r="E61" s="78">
        <v>5265.78</v>
      </c>
      <c r="F61" s="79">
        <f>(1-Содержание!$D$12/100)*Таблица9[[#This Row],[RRP*,               руб. с НДС]]</f>
        <v>5265.78</v>
      </c>
      <c r="G61" s="61" t="s">
        <v>1295</v>
      </c>
    </row>
    <row r="62" spans="1:7" ht="62" x14ac:dyDescent="0.35">
      <c r="A62" s="51" t="s">
        <v>1274</v>
      </c>
      <c r="B62" s="38" t="s">
        <v>76</v>
      </c>
      <c r="C62" s="11" t="s">
        <v>382</v>
      </c>
      <c r="D62" s="12" t="s">
        <v>530</v>
      </c>
      <c r="E62" s="78">
        <v>6550.11</v>
      </c>
      <c r="F62" s="79">
        <f>(1-Содержание!$D$12/100)*Таблица9[[#This Row],[RRP*,               руб. с НДС]]</f>
        <v>6550.11</v>
      </c>
      <c r="G62" s="61" t="s">
        <v>1297</v>
      </c>
    </row>
    <row r="63" spans="1:7" ht="62" x14ac:dyDescent="0.35">
      <c r="A63" s="51" t="s">
        <v>1274</v>
      </c>
      <c r="B63" s="38" t="s">
        <v>77</v>
      </c>
      <c r="C63" s="11" t="s">
        <v>384</v>
      </c>
      <c r="D63" s="12" t="s">
        <v>532</v>
      </c>
      <c r="E63" s="78">
        <v>5816.0899999999992</v>
      </c>
      <c r="F63" s="79">
        <f>(1-Содержание!$D$12/100)*Таблица9[[#This Row],[RRP*,               руб. с НДС]]</f>
        <v>5816.0899999999992</v>
      </c>
      <c r="G63" s="61" t="s">
        <v>1299</v>
      </c>
    </row>
    <row r="64" spans="1:7" ht="62" x14ac:dyDescent="0.35">
      <c r="A64" s="51" t="s">
        <v>1274</v>
      </c>
      <c r="B64" s="38" t="s">
        <v>78</v>
      </c>
      <c r="C64" s="11" t="s">
        <v>386</v>
      </c>
      <c r="D64" s="12" t="s">
        <v>534</v>
      </c>
      <c r="E64" s="78">
        <v>7225.9699999999993</v>
      </c>
      <c r="F64" s="79">
        <f>(1-Содержание!$D$12/100)*Таблица9[[#This Row],[RRP*,               руб. с НДС]]</f>
        <v>7225.9699999999993</v>
      </c>
      <c r="G64" s="61" t="s">
        <v>1301</v>
      </c>
    </row>
    <row r="65" spans="1:7" ht="62" x14ac:dyDescent="0.35">
      <c r="A65" s="51" t="s">
        <v>1274</v>
      </c>
      <c r="B65" s="38" t="s">
        <v>79</v>
      </c>
      <c r="C65" s="11" t="s">
        <v>388</v>
      </c>
      <c r="D65" s="12" t="s">
        <v>536</v>
      </c>
      <c r="E65" s="78">
        <v>3693.06</v>
      </c>
      <c r="F65" s="79">
        <f>(1-Содержание!$D$12/100)*Таблица9[[#This Row],[RRP*,               руб. с НДС]]</f>
        <v>3693.06</v>
      </c>
      <c r="G65" s="61" t="s">
        <v>1303</v>
      </c>
    </row>
    <row r="66" spans="1:7" ht="62" x14ac:dyDescent="0.35">
      <c r="A66" s="51" t="s">
        <v>1274</v>
      </c>
      <c r="B66" s="38" t="s">
        <v>80</v>
      </c>
      <c r="C66" s="11" t="s">
        <v>390</v>
      </c>
      <c r="D66" s="12" t="s">
        <v>538</v>
      </c>
      <c r="E66" s="78">
        <v>4628.6399999999994</v>
      </c>
      <c r="F66" s="79">
        <f>(1-Содержание!$D$12/100)*Таблица9[[#This Row],[RRP*,               руб. с НДС]]</f>
        <v>4628.6399999999994</v>
      </c>
      <c r="G66" s="61" t="s">
        <v>1305</v>
      </c>
    </row>
    <row r="67" spans="1:7" ht="62" x14ac:dyDescent="0.35">
      <c r="A67" s="51" t="s">
        <v>1274</v>
      </c>
      <c r="B67" s="38" t="s">
        <v>81</v>
      </c>
      <c r="C67" s="11" t="s">
        <v>392</v>
      </c>
      <c r="D67" s="12" t="s">
        <v>540</v>
      </c>
      <c r="E67" s="78">
        <v>4049.2499999999995</v>
      </c>
      <c r="F67" s="79">
        <f>(1-Содержание!$D$12/100)*Таблица9[[#This Row],[RRP*,               руб. с НДС]]</f>
        <v>4049.2499999999995</v>
      </c>
      <c r="G67" s="61" t="s">
        <v>1307</v>
      </c>
    </row>
    <row r="68" spans="1:7" ht="62" x14ac:dyDescent="0.35">
      <c r="A68" s="51" t="s">
        <v>1274</v>
      </c>
      <c r="B68" s="38" t="s">
        <v>82</v>
      </c>
      <c r="C68" s="11" t="s">
        <v>394</v>
      </c>
      <c r="D68" s="12" t="s">
        <v>542</v>
      </c>
      <c r="E68" s="78">
        <v>5090.8499999999995</v>
      </c>
      <c r="F68" s="79">
        <f>(1-Содержание!$D$12/100)*Таблица9[[#This Row],[RRP*,               руб. с НДС]]</f>
        <v>5090.8499999999995</v>
      </c>
      <c r="G68" s="61" t="s">
        <v>1309</v>
      </c>
    </row>
    <row r="69" spans="1:7" ht="62" x14ac:dyDescent="0.35">
      <c r="A69" s="51" t="s">
        <v>1274</v>
      </c>
      <c r="B69" s="38" t="s">
        <v>83</v>
      </c>
      <c r="C69" s="11" t="s">
        <v>396</v>
      </c>
      <c r="D69" s="12" t="s">
        <v>544</v>
      </c>
      <c r="E69" s="78">
        <v>4295.7199999999993</v>
      </c>
      <c r="F69" s="79">
        <f>(1-Содержание!$D$12/100)*Таблица9[[#This Row],[RRP*,               руб. с НДС]]</f>
        <v>4295.7199999999993</v>
      </c>
      <c r="G69" s="61" t="s">
        <v>1311</v>
      </c>
    </row>
    <row r="70" spans="1:7" ht="62" x14ac:dyDescent="0.35">
      <c r="A70" s="51" t="s">
        <v>1274</v>
      </c>
      <c r="B70" s="38" t="s">
        <v>84</v>
      </c>
      <c r="C70" s="11" t="s">
        <v>398</v>
      </c>
      <c r="D70" s="12" t="s">
        <v>546</v>
      </c>
      <c r="E70" s="78">
        <v>5443.3399999999992</v>
      </c>
      <c r="F70" s="79">
        <f>(1-Содержание!$D$12/100)*Таблица9[[#This Row],[RRP*,               руб. с НДС]]</f>
        <v>5443.3399999999992</v>
      </c>
      <c r="G70" s="61" t="s">
        <v>1313</v>
      </c>
    </row>
    <row r="71" spans="1:7" ht="62" x14ac:dyDescent="0.35">
      <c r="A71" s="51" t="s">
        <v>1274</v>
      </c>
      <c r="B71" s="38" t="s">
        <v>85</v>
      </c>
      <c r="C71" s="11" t="s">
        <v>400</v>
      </c>
      <c r="D71" s="12" t="s">
        <v>548</v>
      </c>
      <c r="E71" s="78">
        <v>4414.5999999999995</v>
      </c>
      <c r="F71" s="79">
        <f>(1-Содержание!$D$12/100)*Таблица9[[#This Row],[RRP*,               руб. с НДС]]</f>
        <v>4414.5999999999995</v>
      </c>
      <c r="G71" s="61" t="s">
        <v>1315</v>
      </c>
    </row>
    <row r="72" spans="1:7" ht="62" x14ac:dyDescent="0.35">
      <c r="A72" s="51" t="s">
        <v>1274</v>
      </c>
      <c r="B72" s="39" t="s">
        <v>86</v>
      </c>
      <c r="C72" s="13" t="s">
        <v>402</v>
      </c>
      <c r="D72" s="14" t="s">
        <v>550</v>
      </c>
      <c r="E72" s="80">
        <v>5496.19</v>
      </c>
      <c r="F72" s="79">
        <f>(1-Содержание!$D$12/100)*Таблица9[[#This Row],[RRP*,               руб. с НДС]]</f>
        <v>5496.19</v>
      </c>
      <c r="G72" s="61" t="s">
        <v>1317</v>
      </c>
    </row>
    <row r="73" spans="1:7" ht="62" x14ac:dyDescent="0.35">
      <c r="A73" s="51" t="s">
        <v>1276</v>
      </c>
      <c r="B73" s="38" t="s">
        <v>30</v>
      </c>
      <c r="C73" s="11" t="s">
        <v>365</v>
      </c>
      <c r="D73" s="12" t="s">
        <v>513</v>
      </c>
      <c r="E73" s="78">
        <v>10180.349999999999</v>
      </c>
      <c r="F73" s="79">
        <f>(1-Содержание!$D$12/100)*Таблица9[[#This Row],[RRP*,               руб. с НДС]]</f>
        <v>10180.349999999999</v>
      </c>
      <c r="G73" s="61" t="s">
        <v>1280</v>
      </c>
    </row>
    <row r="74" spans="1:7" ht="62" x14ac:dyDescent="0.35">
      <c r="A74" s="51" t="s">
        <v>1276</v>
      </c>
      <c r="B74" s="38" t="s">
        <v>31</v>
      </c>
      <c r="C74" s="11" t="s">
        <v>367</v>
      </c>
      <c r="D74" s="12" t="s">
        <v>515</v>
      </c>
      <c r="E74" s="78">
        <v>12731.339999999998</v>
      </c>
      <c r="F74" s="79">
        <f>(1-Содержание!$D$12/100)*Таблица9[[#This Row],[RRP*,               руб. с НДС]]</f>
        <v>12731.339999999998</v>
      </c>
      <c r="G74" s="61" t="s">
        <v>1282</v>
      </c>
    </row>
    <row r="75" spans="1:7" ht="62" x14ac:dyDescent="0.35">
      <c r="A75" s="51" t="s">
        <v>1276</v>
      </c>
      <c r="B75" s="38" t="s">
        <v>32</v>
      </c>
      <c r="C75" s="11" t="s">
        <v>369</v>
      </c>
      <c r="D75" s="12" t="s">
        <v>517</v>
      </c>
      <c r="E75" s="78">
        <v>10729.05</v>
      </c>
      <c r="F75" s="79">
        <f>(1-Содержание!$D$12/100)*Таблица9[[#This Row],[RRP*,               руб. с НДС]]</f>
        <v>10729.05</v>
      </c>
      <c r="G75" s="61" t="s">
        <v>1284</v>
      </c>
    </row>
    <row r="76" spans="1:7" ht="62" x14ac:dyDescent="0.35">
      <c r="A76" s="51" t="s">
        <v>1276</v>
      </c>
      <c r="B76" s="38" t="s">
        <v>33</v>
      </c>
      <c r="C76" s="11" t="s">
        <v>371</v>
      </c>
      <c r="D76" s="12" t="s">
        <v>519</v>
      </c>
      <c r="E76" s="78">
        <v>13412.099999999999</v>
      </c>
      <c r="F76" s="79">
        <f>(1-Содержание!$D$12/100)*Таблица9[[#This Row],[RRP*,               руб. с НДС]]</f>
        <v>13412.099999999999</v>
      </c>
      <c r="G76" s="61" t="s">
        <v>1286</v>
      </c>
    </row>
    <row r="77" spans="1:7" ht="62" x14ac:dyDescent="0.35">
      <c r="A77" s="51" t="s">
        <v>1276</v>
      </c>
      <c r="B77" s="38" t="s">
        <v>20</v>
      </c>
      <c r="C77" s="11" t="s">
        <v>373</v>
      </c>
      <c r="D77" s="12" t="s">
        <v>521</v>
      </c>
      <c r="E77" s="78">
        <v>11268.449999999999</v>
      </c>
      <c r="F77" s="79">
        <f>(1-Содержание!$D$12/100)*Таблица9[[#This Row],[RRP*,               руб. с НДС]]</f>
        <v>11268.449999999999</v>
      </c>
      <c r="G77" s="61" t="s">
        <v>1288</v>
      </c>
    </row>
    <row r="78" spans="1:7" ht="62" x14ac:dyDescent="0.35">
      <c r="A78" s="51" t="s">
        <v>1276</v>
      </c>
      <c r="B78" s="38" t="s">
        <v>34</v>
      </c>
      <c r="C78" s="11" t="s">
        <v>375</v>
      </c>
      <c r="D78" s="12" t="s">
        <v>523</v>
      </c>
      <c r="E78" s="78">
        <v>14094.72</v>
      </c>
      <c r="F78" s="79">
        <f>(1-Содержание!$D$12/100)*Таблица9[[#This Row],[RRP*,               руб. с НДС]]</f>
        <v>14094.72</v>
      </c>
      <c r="G78" s="61" t="s">
        <v>1290</v>
      </c>
    </row>
    <row r="79" spans="1:7" ht="62" x14ac:dyDescent="0.35">
      <c r="A79" s="51" t="s">
        <v>1276</v>
      </c>
      <c r="B79" s="38" t="s">
        <v>35</v>
      </c>
      <c r="C79" s="11" t="s">
        <v>377</v>
      </c>
      <c r="D79" s="12" t="s">
        <v>525</v>
      </c>
      <c r="E79" s="78">
        <v>11395.429999999998</v>
      </c>
      <c r="F79" s="79">
        <f>(1-Содержание!$D$12/100)*Таблица9[[#This Row],[RRP*,               руб. с НДС]]</f>
        <v>11395.429999999998</v>
      </c>
      <c r="G79" s="61" t="s">
        <v>1292</v>
      </c>
    </row>
    <row r="80" spans="1:7" ht="62" x14ac:dyDescent="0.35">
      <c r="A80" s="51" t="s">
        <v>1276</v>
      </c>
      <c r="B80" s="38" t="s">
        <v>36</v>
      </c>
      <c r="C80" s="11" t="s">
        <v>379</v>
      </c>
      <c r="D80" s="12" t="s">
        <v>527</v>
      </c>
      <c r="E80" s="78">
        <v>14447.689999999999</v>
      </c>
      <c r="F80" s="79">
        <f>(1-Содержание!$D$12/100)*Таблица9[[#This Row],[RRP*,               руб. с НДС]]</f>
        <v>14447.689999999999</v>
      </c>
      <c r="G80" s="61" t="s">
        <v>1294</v>
      </c>
    </row>
    <row r="81" spans="1:7" ht="62" x14ac:dyDescent="0.35">
      <c r="A81" s="51" t="s">
        <v>1276</v>
      </c>
      <c r="B81" s="38" t="s">
        <v>37</v>
      </c>
      <c r="C81" s="11" t="s">
        <v>381</v>
      </c>
      <c r="D81" s="12" t="s">
        <v>529</v>
      </c>
      <c r="E81" s="78">
        <v>11757.179999999998</v>
      </c>
      <c r="F81" s="79">
        <f>(1-Содержание!$D$12/100)*Таблица9[[#This Row],[RRP*,               руб. с НДС]]</f>
        <v>11757.179999999998</v>
      </c>
      <c r="G81" s="61" t="s">
        <v>1296</v>
      </c>
    </row>
    <row r="82" spans="1:7" ht="62" x14ac:dyDescent="0.35">
      <c r="A82" s="51" t="s">
        <v>1276</v>
      </c>
      <c r="B82" s="38" t="s">
        <v>38</v>
      </c>
      <c r="C82" s="11" t="s">
        <v>383</v>
      </c>
      <c r="D82" s="12" t="s">
        <v>531</v>
      </c>
      <c r="E82" s="78">
        <v>15010.32</v>
      </c>
      <c r="F82" s="79">
        <f>(1-Содержание!$D$12/100)*Таблица9[[#This Row],[RRP*,               руб. с НДС]]</f>
        <v>15010.32</v>
      </c>
      <c r="G82" s="61" t="s">
        <v>1298</v>
      </c>
    </row>
    <row r="83" spans="1:7" ht="62" x14ac:dyDescent="0.35">
      <c r="A83" s="51" t="s">
        <v>1276</v>
      </c>
      <c r="B83" s="38" t="s">
        <v>39</v>
      </c>
      <c r="C83" s="11" t="s">
        <v>385</v>
      </c>
      <c r="D83" s="12" t="s">
        <v>533</v>
      </c>
      <c r="E83" s="78">
        <v>12414.439999999999</v>
      </c>
      <c r="F83" s="79">
        <f>(1-Содержание!$D$12/100)*Таблица9[[#This Row],[RRP*,               руб. с НДС]]</f>
        <v>12414.439999999999</v>
      </c>
      <c r="G83" s="61" t="s">
        <v>1300</v>
      </c>
    </row>
    <row r="84" spans="1:7" ht="62" x14ac:dyDescent="0.35">
      <c r="A84" s="51" t="s">
        <v>1276</v>
      </c>
      <c r="B84" s="38" t="s">
        <v>40</v>
      </c>
      <c r="C84" s="11" t="s">
        <v>387</v>
      </c>
      <c r="D84" s="12" t="s">
        <v>535</v>
      </c>
      <c r="E84" s="78">
        <v>16140.949999999999</v>
      </c>
      <c r="F84" s="79">
        <f>(1-Содержание!$D$12/100)*Таблица9[[#This Row],[RRP*,               руб. с НДС]]</f>
        <v>16140.949999999999</v>
      </c>
      <c r="G84" s="61" t="s">
        <v>1302</v>
      </c>
    </row>
    <row r="85" spans="1:7" ht="62" x14ac:dyDescent="0.35">
      <c r="A85" s="51" t="s">
        <v>1276</v>
      </c>
      <c r="B85" s="38" t="s">
        <v>41</v>
      </c>
      <c r="C85" s="11" t="s">
        <v>389</v>
      </c>
      <c r="D85" s="12" t="s">
        <v>537</v>
      </c>
      <c r="E85" s="78">
        <v>7761.8099999999995</v>
      </c>
      <c r="F85" s="79">
        <f>(1-Содержание!$D$12/100)*Таблица9[[#This Row],[RRP*,               руб. с НДС]]</f>
        <v>7761.8099999999995</v>
      </c>
      <c r="G85" s="61" t="s">
        <v>1304</v>
      </c>
    </row>
    <row r="86" spans="1:7" ht="62" x14ac:dyDescent="0.35">
      <c r="A86" s="51" t="s">
        <v>1276</v>
      </c>
      <c r="B86" s="38" t="s">
        <v>42</v>
      </c>
      <c r="C86" s="11" t="s">
        <v>391</v>
      </c>
      <c r="D86" s="12" t="s">
        <v>539</v>
      </c>
      <c r="E86" s="78">
        <v>10124.939999999999</v>
      </c>
      <c r="F86" s="79">
        <f>(1-Содержание!$D$12/100)*Таблица9[[#This Row],[RRP*,               руб. с НДС]]</f>
        <v>10124.939999999999</v>
      </c>
      <c r="G86" s="61" t="s">
        <v>1306</v>
      </c>
    </row>
    <row r="87" spans="1:7" ht="62" x14ac:dyDescent="0.35">
      <c r="A87" s="51" t="s">
        <v>1276</v>
      </c>
      <c r="B87" s="38" t="s">
        <v>43</v>
      </c>
      <c r="C87" s="11" t="s">
        <v>393</v>
      </c>
      <c r="D87" s="12" t="s">
        <v>541</v>
      </c>
      <c r="E87" s="78">
        <v>8537.43</v>
      </c>
      <c r="F87" s="79">
        <f>(1-Содержание!$D$12/100)*Таблица9[[#This Row],[RRP*,               руб. с НДС]]</f>
        <v>8537.43</v>
      </c>
      <c r="G87" s="61" t="s">
        <v>1308</v>
      </c>
    </row>
    <row r="88" spans="1:7" ht="62" x14ac:dyDescent="0.35">
      <c r="A88" s="51" t="s">
        <v>1276</v>
      </c>
      <c r="B88" s="38" t="s">
        <v>44</v>
      </c>
      <c r="C88" s="11" t="s">
        <v>395</v>
      </c>
      <c r="D88" s="12" t="s">
        <v>543</v>
      </c>
      <c r="E88" s="78">
        <v>10739.689999999999</v>
      </c>
      <c r="F88" s="79">
        <f>(1-Содержание!$D$12/100)*Таблица9[[#This Row],[RRP*,               руб. с НДС]]</f>
        <v>10739.689999999999</v>
      </c>
      <c r="G88" s="61" t="s">
        <v>1310</v>
      </c>
    </row>
    <row r="89" spans="1:7" ht="62" x14ac:dyDescent="0.35">
      <c r="A89" s="51" t="s">
        <v>1276</v>
      </c>
      <c r="B89" s="38" t="s">
        <v>45</v>
      </c>
      <c r="C89" s="11" t="s">
        <v>397</v>
      </c>
      <c r="D89" s="12" t="s">
        <v>545</v>
      </c>
      <c r="E89" s="78">
        <v>9202.4</v>
      </c>
      <c r="F89" s="79">
        <f>(1-Содержание!$D$12/100)*Таблица9[[#This Row],[RRP*,               руб. с НДС]]</f>
        <v>9202.4</v>
      </c>
      <c r="G89" s="61" t="s">
        <v>1312</v>
      </c>
    </row>
    <row r="90" spans="1:7" ht="62" x14ac:dyDescent="0.35">
      <c r="A90" s="51" t="s">
        <v>1276</v>
      </c>
      <c r="B90" s="38" t="s">
        <v>46</v>
      </c>
      <c r="C90" s="11" t="s">
        <v>399</v>
      </c>
      <c r="D90" s="12" t="s">
        <v>547</v>
      </c>
      <c r="E90" s="78">
        <v>11460.439999999999</v>
      </c>
      <c r="F90" s="79">
        <f>(1-Содержание!$D$12/100)*Таблица9[[#This Row],[RRP*,               руб. с НДС]]</f>
        <v>11460.439999999999</v>
      </c>
      <c r="G90" s="61" t="s">
        <v>1314</v>
      </c>
    </row>
    <row r="91" spans="1:7" ht="62" x14ac:dyDescent="0.35">
      <c r="A91" s="51" t="s">
        <v>1276</v>
      </c>
      <c r="B91" s="38" t="s">
        <v>47</v>
      </c>
      <c r="C91" s="11" t="s">
        <v>401</v>
      </c>
      <c r="D91" s="12" t="s">
        <v>549</v>
      </c>
      <c r="E91" s="78">
        <v>9594.6999999999989</v>
      </c>
      <c r="F91" s="79">
        <f>(1-Содержание!$D$12/100)*Таблица9[[#This Row],[RRP*,               руб. с НДС]]</f>
        <v>9594.6999999999989</v>
      </c>
      <c r="G91" s="61" t="s">
        <v>1316</v>
      </c>
    </row>
    <row r="92" spans="1:7" ht="62" x14ac:dyDescent="0.35">
      <c r="A92" s="51" t="s">
        <v>1276</v>
      </c>
      <c r="B92" s="38" t="s">
        <v>48</v>
      </c>
      <c r="C92" s="11" t="s">
        <v>403</v>
      </c>
      <c r="D92" s="12" t="s">
        <v>551</v>
      </c>
      <c r="E92" s="78">
        <v>11996.89</v>
      </c>
      <c r="F92" s="79">
        <f>(1-Содержание!$D$12/100)*Таблица9[[#This Row],[RRP*,               руб. с НДС]]</f>
        <v>11996.89</v>
      </c>
      <c r="G92" s="61" t="s">
        <v>1318</v>
      </c>
    </row>
  </sheetData>
  <autoFilter ref="F12:G92" xr:uid="{00000000-0009-0000-0000-000003000000}"/>
  <mergeCells count="2">
    <mergeCell ref="A1:A11"/>
    <mergeCell ref="B9:E9"/>
  </mergeCells>
  <phoneticPr fontId="5"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7"/>
  <sheetViews>
    <sheetView zoomScale="70" zoomScaleNormal="70" workbookViewId="0">
      <selection activeCell="F14" sqref="F14"/>
    </sheetView>
  </sheetViews>
  <sheetFormatPr defaultRowHeight="15.5" x14ac:dyDescent="0.35"/>
  <cols>
    <col min="1" max="1" width="31.7265625" customWidth="1"/>
    <col min="2" max="2" width="26" customWidth="1"/>
    <col min="3" max="3" width="48" customWidth="1"/>
    <col min="4" max="4" width="27.26953125" style="23" customWidth="1"/>
    <col min="5" max="5" width="13" style="23" customWidth="1"/>
    <col min="6" max="6" width="14.81640625" style="135" customWidth="1"/>
    <col min="7" max="7" width="85.81640625" customWidth="1"/>
  </cols>
  <sheetData>
    <row r="1" spans="1:7" x14ac:dyDescent="0.35">
      <c r="B1" s="91"/>
      <c r="C1" s="91"/>
      <c r="D1" s="91"/>
      <c r="E1" s="91"/>
    </row>
    <row r="2" spans="1:7" x14ac:dyDescent="0.35">
      <c r="B2" s="91"/>
      <c r="C2" s="91"/>
      <c r="D2" s="91"/>
      <c r="E2" s="91"/>
    </row>
    <row r="3" spans="1:7" x14ac:dyDescent="0.35">
      <c r="B3" s="91"/>
      <c r="C3" s="91"/>
      <c r="D3" s="91"/>
      <c r="E3" s="91"/>
    </row>
    <row r="4" spans="1:7" x14ac:dyDescent="0.35">
      <c r="B4" s="91"/>
      <c r="C4" s="91"/>
      <c r="D4" s="91"/>
      <c r="E4" s="91"/>
    </row>
    <row r="5" spans="1:7" x14ac:dyDescent="0.35">
      <c r="B5" s="91"/>
      <c r="C5" s="91"/>
      <c r="D5" s="91"/>
      <c r="E5" s="91"/>
    </row>
    <row r="6" spans="1:7" x14ac:dyDescent="0.35">
      <c r="B6" s="91"/>
      <c r="C6" s="91"/>
      <c r="D6" s="91"/>
      <c r="E6" s="91"/>
    </row>
    <row r="7" spans="1:7" x14ac:dyDescent="0.35">
      <c r="B7" s="91"/>
      <c r="C7" s="91"/>
      <c r="D7" s="91"/>
      <c r="E7" s="91"/>
    </row>
    <row r="8" spans="1:7" ht="23.5" customHeight="1" x14ac:dyDescent="0.35"/>
    <row r="10" spans="1:7" ht="21" x14ac:dyDescent="0.5">
      <c r="B10" s="125" t="s">
        <v>1453</v>
      </c>
      <c r="C10" s="125"/>
      <c r="D10" s="125"/>
      <c r="E10" s="125"/>
    </row>
    <row r="11" spans="1:7" ht="20.5" customHeight="1" x14ac:dyDescent="0.35"/>
    <row r="12" spans="1:7" ht="17.5" customHeight="1" x14ac:dyDescent="0.35">
      <c r="E12" s="49">
        <v>45904</v>
      </c>
    </row>
    <row r="13" spans="1:7" ht="55.5" customHeight="1" x14ac:dyDescent="0.35">
      <c r="A13" s="56" t="s">
        <v>1429</v>
      </c>
      <c r="B13" s="56" t="s">
        <v>4</v>
      </c>
      <c r="C13" s="56" t="s">
        <v>235</v>
      </c>
      <c r="D13" s="72" t="s">
        <v>361</v>
      </c>
      <c r="E13" s="73" t="s">
        <v>363</v>
      </c>
      <c r="F13" s="97" t="str">
        <f>CONCATENATE("Цена с учетом скидки ",Содержание!D12,Содержание!E12)</f>
        <v>Цена с учетом скидки 0%</v>
      </c>
      <c r="G13" s="59" t="s">
        <v>680</v>
      </c>
    </row>
    <row r="14" spans="1:7" ht="46.5" x14ac:dyDescent="0.35">
      <c r="A14" s="26" t="s">
        <v>1430</v>
      </c>
      <c r="B14" s="26" t="s">
        <v>1417</v>
      </c>
      <c r="C14" s="9" t="s">
        <v>1466</v>
      </c>
      <c r="D14" s="26" t="s">
        <v>1399</v>
      </c>
      <c r="E14" s="76">
        <v>10400</v>
      </c>
      <c r="F14" s="79">
        <f>(1-Содержание!$D$12/100)*Таблица64[[#This Row],[RRP*,               руб. с НДС]]</f>
        <v>10400</v>
      </c>
      <c r="G14" s="45" t="s">
        <v>1442</v>
      </c>
    </row>
    <row r="15" spans="1:7" ht="46.5" x14ac:dyDescent="0.35">
      <c r="A15" s="26" t="s">
        <v>1430</v>
      </c>
      <c r="B15" s="26" t="s">
        <v>1418</v>
      </c>
      <c r="C15" s="9" t="s">
        <v>1467</v>
      </c>
      <c r="D15" s="26" t="s">
        <v>1400</v>
      </c>
      <c r="E15" s="76">
        <v>11400</v>
      </c>
      <c r="F15" s="79">
        <f>(1-Содержание!$D$12/100)*Таблица64[[#This Row],[RRP*,               руб. с НДС]]</f>
        <v>11400</v>
      </c>
      <c r="G15" s="47" t="s">
        <v>1660</v>
      </c>
    </row>
    <row r="16" spans="1:7" ht="46.5" x14ac:dyDescent="0.35">
      <c r="A16" s="26" t="s">
        <v>1430</v>
      </c>
      <c r="B16" s="26" t="s">
        <v>1419</v>
      </c>
      <c r="C16" s="9" t="s">
        <v>1468</v>
      </c>
      <c r="D16" s="26" t="s">
        <v>1401</v>
      </c>
      <c r="E16" s="76">
        <v>14000</v>
      </c>
      <c r="F16" s="79">
        <f>(1-Содержание!$D$12/100)*Таблица64[[#This Row],[RRP*,               руб. с НДС]]</f>
        <v>14000</v>
      </c>
      <c r="G16" s="45" t="s">
        <v>1443</v>
      </c>
    </row>
    <row r="17" spans="1:7" ht="46.5" x14ac:dyDescent="0.35">
      <c r="A17" s="26" t="s">
        <v>1430</v>
      </c>
      <c r="B17" s="26" t="s">
        <v>1420</v>
      </c>
      <c r="C17" s="9" t="s">
        <v>1469</v>
      </c>
      <c r="D17" s="26" t="s">
        <v>1402</v>
      </c>
      <c r="E17" s="76">
        <v>19800</v>
      </c>
      <c r="F17" s="79">
        <f>(1-Содержание!$D$12/100)*Таблица64[[#This Row],[RRP*,               руб. с НДС]]</f>
        <v>19800</v>
      </c>
      <c r="G17" s="45" t="s">
        <v>1444</v>
      </c>
    </row>
    <row r="18" spans="1:7" ht="46.5" x14ac:dyDescent="0.35">
      <c r="A18" s="26" t="s">
        <v>1430</v>
      </c>
      <c r="B18" s="26" t="s">
        <v>1421</v>
      </c>
      <c r="C18" s="9" t="s">
        <v>1470</v>
      </c>
      <c r="D18" s="26" t="s">
        <v>1405</v>
      </c>
      <c r="E18" s="76">
        <v>25000</v>
      </c>
      <c r="F18" s="79">
        <f>(1-Содержание!$D$12/100)*Таблица64[[#This Row],[RRP*,               руб. с НДС]]</f>
        <v>25000</v>
      </c>
      <c r="G18" s="47" t="s">
        <v>1661</v>
      </c>
    </row>
    <row r="19" spans="1:7" ht="46.5" x14ac:dyDescent="0.35">
      <c r="A19" s="26" t="s">
        <v>1430</v>
      </c>
      <c r="B19" s="26" t="s">
        <v>1422</v>
      </c>
      <c r="C19" s="9" t="s">
        <v>1471</v>
      </c>
      <c r="D19" s="26" t="s">
        <v>1406</v>
      </c>
      <c r="E19" s="76">
        <v>36600</v>
      </c>
      <c r="F19" s="79">
        <f>(1-Содержание!$D$12/100)*Таблица64[[#This Row],[RRP*,               руб. с НДС]]</f>
        <v>36600</v>
      </c>
      <c r="G19" s="47" t="s">
        <v>1662</v>
      </c>
    </row>
    <row r="20" spans="1:7" ht="46.5" x14ac:dyDescent="0.35">
      <c r="A20" s="26" t="s">
        <v>1430</v>
      </c>
      <c r="B20" s="26" t="s">
        <v>1423</v>
      </c>
      <c r="C20" s="46" t="s">
        <v>1472</v>
      </c>
      <c r="D20" s="48" t="s">
        <v>1403</v>
      </c>
      <c r="E20" s="77">
        <v>17800</v>
      </c>
      <c r="F20" s="79">
        <f>(1-Содержание!$D$12/100)*Таблица64[[#This Row],[RRP*,               руб. с НДС]]</f>
        <v>17800</v>
      </c>
      <c r="G20" s="47" t="s">
        <v>1445</v>
      </c>
    </row>
    <row r="21" spans="1:7" ht="46.5" x14ac:dyDescent="0.35">
      <c r="A21" s="26" t="s">
        <v>1430</v>
      </c>
      <c r="B21" s="26" t="s">
        <v>1424</v>
      </c>
      <c r="C21" s="46" t="s">
        <v>1473</v>
      </c>
      <c r="D21" s="48" t="s">
        <v>1404</v>
      </c>
      <c r="E21" s="77">
        <v>19800</v>
      </c>
      <c r="F21" s="79">
        <f>(1-Содержание!$D$12/100)*Таблица64[[#This Row],[RRP*,               руб. с НДС]]</f>
        <v>19800</v>
      </c>
      <c r="G21" s="47" t="s">
        <v>1663</v>
      </c>
    </row>
    <row r="22" spans="1:7" ht="46.5" x14ac:dyDescent="0.35">
      <c r="A22" s="26" t="s">
        <v>1430</v>
      </c>
      <c r="B22" s="26" t="s">
        <v>1425</v>
      </c>
      <c r="C22" s="46" t="s">
        <v>1474</v>
      </c>
      <c r="D22" s="48" t="s">
        <v>1407</v>
      </c>
      <c r="E22" s="77">
        <v>25200</v>
      </c>
      <c r="F22" s="79">
        <f>(1-Содержание!$D$12/100)*Таблица64[[#This Row],[RRP*,               руб. с НДС]]</f>
        <v>25200</v>
      </c>
      <c r="G22" s="47" t="s">
        <v>1446</v>
      </c>
    </row>
    <row r="23" spans="1:7" ht="31" x14ac:dyDescent="0.35">
      <c r="A23" s="26" t="s">
        <v>1430</v>
      </c>
      <c r="B23" s="26" t="s">
        <v>1426</v>
      </c>
      <c r="C23" s="46" t="s">
        <v>1475</v>
      </c>
      <c r="D23" s="48" t="s">
        <v>1408</v>
      </c>
      <c r="E23" s="77">
        <v>28200</v>
      </c>
      <c r="F23" s="79">
        <f>(1-Содержание!$D$12/100)*Таблица64[[#This Row],[RRP*,               руб. с НДС]]</f>
        <v>28200</v>
      </c>
      <c r="G23" s="47" t="s">
        <v>1664</v>
      </c>
    </row>
    <row r="24" spans="1:7" ht="46.5" x14ac:dyDescent="0.35">
      <c r="A24" s="26" t="s">
        <v>1430</v>
      </c>
      <c r="B24" s="26" t="s">
        <v>1427</v>
      </c>
      <c r="C24" s="46" t="s">
        <v>1476</v>
      </c>
      <c r="D24" s="48" t="s">
        <v>1409</v>
      </c>
      <c r="E24" s="77">
        <v>36000</v>
      </c>
      <c r="F24" s="79">
        <f>(1-Содержание!$D$12/100)*Таблица64[[#This Row],[RRP*,               руб. с НДС]]</f>
        <v>36000</v>
      </c>
      <c r="G24" s="47" t="s">
        <v>1665</v>
      </c>
    </row>
    <row r="25" spans="1:7" ht="46.5" x14ac:dyDescent="0.35">
      <c r="A25" s="26" t="s">
        <v>1430</v>
      </c>
      <c r="B25" s="26" t="s">
        <v>1428</v>
      </c>
      <c r="C25" s="46" t="s">
        <v>1477</v>
      </c>
      <c r="D25" s="48" t="s">
        <v>1410</v>
      </c>
      <c r="E25" s="77">
        <v>53400</v>
      </c>
      <c r="F25" s="79">
        <f>(1-Содержание!$D$12/100)*Таблица64[[#This Row],[RRP*,               руб. с НДС]]</f>
        <v>53400</v>
      </c>
      <c r="G25" s="47" t="s">
        <v>1666</v>
      </c>
    </row>
    <row r="26" spans="1:7" ht="46.5" x14ac:dyDescent="0.35">
      <c r="A26" s="26" t="s">
        <v>1430</v>
      </c>
      <c r="B26" s="26" t="s">
        <v>1431</v>
      </c>
      <c r="C26" s="9" t="s">
        <v>1454</v>
      </c>
      <c r="D26" s="26" t="s">
        <v>1412</v>
      </c>
      <c r="E26" s="76">
        <v>17400</v>
      </c>
      <c r="F26" s="79">
        <f>(1-Содержание!$D$12/100)*Таблица64[[#This Row],[RRP*,               руб. с НДС]]</f>
        <v>17400</v>
      </c>
      <c r="G26" s="45" t="s">
        <v>1447</v>
      </c>
    </row>
    <row r="27" spans="1:7" ht="46.5" x14ac:dyDescent="0.35">
      <c r="A27" s="26" t="s">
        <v>1430</v>
      </c>
      <c r="B27" s="26" t="s">
        <v>1432</v>
      </c>
      <c r="C27" s="9" t="s">
        <v>1455</v>
      </c>
      <c r="D27" s="26" t="s">
        <v>1413</v>
      </c>
      <c r="E27" s="76">
        <v>20600</v>
      </c>
      <c r="F27" s="79">
        <f>(1-Содержание!$D$12/100)*Таблица64[[#This Row],[RRP*,               руб. с НДС]]</f>
        <v>20600</v>
      </c>
      <c r="G27" s="45" t="s">
        <v>1447</v>
      </c>
    </row>
    <row r="28" spans="1:7" ht="46.5" x14ac:dyDescent="0.35">
      <c r="A28" s="26" t="s">
        <v>1430</v>
      </c>
      <c r="B28" s="26" t="s">
        <v>1433</v>
      </c>
      <c r="C28" s="9" t="s">
        <v>1456</v>
      </c>
      <c r="D28" s="26" t="s">
        <v>1416</v>
      </c>
      <c r="E28" s="76">
        <v>23200</v>
      </c>
      <c r="F28" s="79">
        <f>(1-Содержание!$D$12/100)*Таблица64[[#This Row],[RRP*,               руб. с НДС]]</f>
        <v>23200</v>
      </c>
      <c r="G28" s="45" t="s">
        <v>1448</v>
      </c>
    </row>
    <row r="29" spans="1:7" ht="46.5" x14ac:dyDescent="0.35">
      <c r="A29" s="26" t="s">
        <v>1430</v>
      </c>
      <c r="B29" s="26" t="s">
        <v>1434</v>
      </c>
      <c r="C29" s="9" t="s">
        <v>1457</v>
      </c>
      <c r="D29" s="26" t="s">
        <v>1411</v>
      </c>
      <c r="E29" s="76">
        <v>16000</v>
      </c>
      <c r="F29" s="79">
        <f>(1-Содержание!$D$12/100)*Таблица64[[#This Row],[RRP*,               руб. с НДС]]</f>
        <v>16000</v>
      </c>
      <c r="G29" s="45" t="s">
        <v>1449</v>
      </c>
    </row>
    <row r="30" spans="1:7" ht="46.5" x14ac:dyDescent="0.35">
      <c r="A30" s="26" t="s">
        <v>1430</v>
      </c>
      <c r="B30" s="26" t="s">
        <v>1435</v>
      </c>
      <c r="C30" s="9" t="s">
        <v>1458</v>
      </c>
      <c r="D30" s="26" t="s">
        <v>1414</v>
      </c>
      <c r="E30" s="76">
        <v>18000</v>
      </c>
      <c r="F30" s="79">
        <f>(1-Содержание!$D$12/100)*Таблица64[[#This Row],[RRP*,               руб. с НДС]]</f>
        <v>18000</v>
      </c>
      <c r="G30" s="45" t="s">
        <v>1450</v>
      </c>
    </row>
    <row r="31" spans="1:7" ht="46.5" x14ac:dyDescent="0.35">
      <c r="A31" s="26" t="s">
        <v>1430</v>
      </c>
      <c r="B31" s="26" t="s">
        <v>1436</v>
      </c>
      <c r="C31" s="9" t="s">
        <v>1459</v>
      </c>
      <c r="D31" s="26" t="s">
        <v>1415</v>
      </c>
      <c r="E31" s="76">
        <v>19600</v>
      </c>
      <c r="F31" s="79">
        <f>(1-Содержание!$D$12/100)*Таблица64[[#This Row],[RRP*,               руб. с НДС]]</f>
        <v>19600</v>
      </c>
      <c r="G31" s="45" t="s">
        <v>1450</v>
      </c>
    </row>
    <row r="32" spans="1:7" ht="46.5" x14ac:dyDescent="0.35">
      <c r="A32" s="26" t="s">
        <v>1430</v>
      </c>
      <c r="B32" s="26" t="s">
        <v>1437</v>
      </c>
      <c r="C32" s="9" t="s">
        <v>1460</v>
      </c>
      <c r="D32" s="26" t="s">
        <v>1412</v>
      </c>
      <c r="E32" s="76">
        <v>17400</v>
      </c>
      <c r="F32" s="79">
        <f>(1-Содержание!$D$12/100)*Таблица64[[#This Row],[RRP*,               руб. с НДС]]</f>
        <v>17400</v>
      </c>
      <c r="G32" s="45" t="s">
        <v>1447</v>
      </c>
    </row>
    <row r="33" spans="1:7" ht="46.5" x14ac:dyDescent="0.35">
      <c r="A33" s="26" t="s">
        <v>1430</v>
      </c>
      <c r="B33" s="26" t="s">
        <v>1436</v>
      </c>
      <c r="C33" s="9" t="s">
        <v>1461</v>
      </c>
      <c r="D33" s="26" t="s">
        <v>1415</v>
      </c>
      <c r="E33" s="76">
        <v>19600</v>
      </c>
      <c r="F33" s="79">
        <f>(1-Содержание!$D$12/100)*Таблица64[[#This Row],[RRP*,               руб. с НДС]]</f>
        <v>19600</v>
      </c>
      <c r="G33" s="45" t="s">
        <v>1450</v>
      </c>
    </row>
    <row r="34" spans="1:7" ht="46.5" x14ac:dyDescent="0.35">
      <c r="A34" s="26" t="s">
        <v>1430</v>
      </c>
      <c r="B34" s="26" t="s">
        <v>1438</v>
      </c>
      <c r="C34" s="9" t="s">
        <v>1462</v>
      </c>
      <c r="D34" s="26" t="s">
        <v>1413</v>
      </c>
      <c r="E34" s="76">
        <v>20600</v>
      </c>
      <c r="F34" s="79">
        <f>(1-Содержание!$D$12/100)*Таблица64[[#This Row],[RRP*,               руб. с НДС]]</f>
        <v>20600</v>
      </c>
      <c r="G34" s="45" t="s">
        <v>1447</v>
      </c>
    </row>
    <row r="35" spans="1:7" ht="46.5" x14ac:dyDescent="0.35">
      <c r="A35" s="26" t="s">
        <v>1430</v>
      </c>
      <c r="B35" s="26" t="s">
        <v>1439</v>
      </c>
      <c r="C35" s="9" t="s">
        <v>1463</v>
      </c>
      <c r="D35" s="26" t="s">
        <v>1416</v>
      </c>
      <c r="E35" s="76">
        <v>23200</v>
      </c>
      <c r="F35" s="79">
        <f>(1-Содержание!$D$12/100)*Таблица64[[#This Row],[RRP*,               руб. с НДС]]</f>
        <v>23200</v>
      </c>
      <c r="G35" s="45" t="s">
        <v>1448</v>
      </c>
    </row>
    <row r="36" spans="1:7" ht="46.5" x14ac:dyDescent="0.35">
      <c r="A36" s="26" t="s">
        <v>1430</v>
      </c>
      <c r="B36" s="26" t="s">
        <v>1440</v>
      </c>
      <c r="C36" s="9" t="s">
        <v>1464</v>
      </c>
      <c r="D36" s="26" t="s">
        <v>1411</v>
      </c>
      <c r="E36" s="76">
        <v>16000</v>
      </c>
      <c r="F36" s="79">
        <f>(1-Содержание!$D$12/100)*Таблица64[[#This Row],[RRP*,               руб. с НДС]]</f>
        <v>16000</v>
      </c>
      <c r="G36" s="45" t="s">
        <v>1451</v>
      </c>
    </row>
    <row r="37" spans="1:7" ht="46.5" x14ac:dyDescent="0.35">
      <c r="A37" s="26" t="s">
        <v>1430</v>
      </c>
      <c r="B37" s="26" t="s">
        <v>1441</v>
      </c>
      <c r="C37" s="9" t="s">
        <v>1465</v>
      </c>
      <c r="D37" s="26" t="s">
        <v>1414</v>
      </c>
      <c r="E37" s="76">
        <v>18000</v>
      </c>
      <c r="F37" s="79">
        <f>(1-Содержание!$D$12/100)*Таблица64[[#This Row],[RRP*,               руб. с НДС]]</f>
        <v>18000</v>
      </c>
      <c r="G37" s="45" t="s">
        <v>1452</v>
      </c>
    </row>
  </sheetData>
  <autoFilter ref="F13:G37" xr:uid="{00000000-0009-0000-0000-000004000000}"/>
  <mergeCells count="1">
    <mergeCell ref="B10:E10"/>
  </mergeCells>
  <pageMargins left="0.7" right="0.7" top="0.75" bottom="0.75" header="0.3" footer="0.3"/>
  <pageSetup paperSize="257" orientation="portrait" horizontalDpi="300" verticalDpi="3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zoomScale="70" zoomScaleNormal="70" workbookViewId="0"/>
  </sheetViews>
  <sheetFormatPr defaultRowHeight="15.5" x14ac:dyDescent="0.35"/>
  <cols>
    <col min="1" max="1" width="21.26953125" customWidth="1"/>
    <col min="2" max="2" width="25.81640625" bestFit="1" customWidth="1"/>
    <col min="3" max="3" width="57.26953125" customWidth="1"/>
    <col min="4" max="4" width="17.7265625" bestFit="1" customWidth="1"/>
    <col min="5" max="5" width="14.81640625" style="23" customWidth="1"/>
    <col min="6" max="6" width="16.1796875" style="111" customWidth="1"/>
    <col min="7" max="7" width="99.81640625" customWidth="1"/>
  </cols>
  <sheetData>
    <row r="1" spans="1:7" x14ac:dyDescent="0.35">
      <c r="B1" s="91"/>
      <c r="C1" s="91"/>
      <c r="D1" s="91"/>
    </row>
    <row r="2" spans="1:7" x14ac:dyDescent="0.35">
      <c r="B2" s="91"/>
      <c r="C2" s="91"/>
      <c r="D2" s="91"/>
    </row>
    <row r="3" spans="1:7" x14ac:dyDescent="0.35">
      <c r="B3" s="91"/>
      <c r="C3" s="91"/>
      <c r="D3" s="91"/>
    </row>
    <row r="4" spans="1:7" x14ac:dyDescent="0.35">
      <c r="B4" s="91"/>
      <c r="C4" s="91"/>
      <c r="D4" s="91"/>
    </row>
    <row r="6" spans="1:7" x14ac:dyDescent="0.35">
      <c r="B6" s="91"/>
      <c r="C6" s="91"/>
      <c r="D6" s="91"/>
    </row>
    <row r="8" spans="1:7" x14ac:dyDescent="0.35">
      <c r="B8" s="91"/>
      <c r="C8" s="91"/>
      <c r="D8" s="91"/>
    </row>
    <row r="11" spans="1:7" ht="21" x14ac:dyDescent="0.5">
      <c r="B11" s="125" t="s">
        <v>1381</v>
      </c>
      <c r="C11" s="125"/>
      <c r="D11" s="125"/>
      <c r="E11" s="125"/>
    </row>
    <row r="13" spans="1:7" x14ac:dyDescent="0.35">
      <c r="E13" s="110">
        <v>45904</v>
      </c>
    </row>
    <row r="14" spans="1:7" ht="54" customHeight="1" x14ac:dyDescent="0.35">
      <c r="A14" s="74" t="s">
        <v>1377</v>
      </c>
      <c r="B14" s="64" t="s">
        <v>4</v>
      </c>
      <c r="C14" s="64" t="s">
        <v>235</v>
      </c>
      <c r="D14" s="64" t="s">
        <v>361</v>
      </c>
      <c r="E14" s="64" t="s">
        <v>363</v>
      </c>
      <c r="F14" s="97" t="str">
        <f>CONCATENATE("Цена с учетом скидки ",Содержание!D12,Содержание!E12)</f>
        <v>Цена с учетом скидки 0%</v>
      </c>
      <c r="G14" s="59" t="s">
        <v>680</v>
      </c>
    </row>
    <row r="15" spans="1:7" ht="62" x14ac:dyDescent="0.35">
      <c r="A15" s="40" t="s">
        <v>1379</v>
      </c>
      <c r="B15" s="41" t="s">
        <v>1388</v>
      </c>
      <c r="C15" s="43" t="s">
        <v>1382</v>
      </c>
      <c r="D15" s="40" t="s">
        <v>1393</v>
      </c>
      <c r="E15" s="10">
        <v>15950</v>
      </c>
      <c r="F15" s="79">
        <f>(1-Содержание!$D$12/100)*Таблица411[[#This Row],[RRP*,               руб. с НДС]]</f>
        <v>15950</v>
      </c>
      <c r="G15" s="44" t="s">
        <v>1545</v>
      </c>
    </row>
    <row r="16" spans="1:7" ht="62" x14ac:dyDescent="0.35">
      <c r="A16" s="40" t="s">
        <v>1379</v>
      </c>
      <c r="B16" s="41" t="s">
        <v>1667</v>
      </c>
      <c r="C16" s="43" t="s">
        <v>1383</v>
      </c>
      <c r="D16" s="40" t="s">
        <v>1394</v>
      </c>
      <c r="E16" s="10">
        <v>18950</v>
      </c>
      <c r="F16" s="79">
        <f>(1-Содержание!$D$12/100)*Таблица411[[#This Row],[RRP*,               руб. с НДС]]</f>
        <v>18950</v>
      </c>
      <c r="G16" s="44" t="s">
        <v>1546</v>
      </c>
    </row>
    <row r="17" spans="1:7" ht="62" x14ac:dyDescent="0.35">
      <c r="A17" s="40" t="s">
        <v>1379</v>
      </c>
      <c r="B17" s="41" t="s">
        <v>1390</v>
      </c>
      <c r="C17" s="43" t="s">
        <v>1384</v>
      </c>
      <c r="D17" s="40" t="s">
        <v>1395</v>
      </c>
      <c r="E17" s="10">
        <v>22650</v>
      </c>
      <c r="F17" s="79">
        <f>(1-Содержание!$D$12/100)*Таблица411[[#This Row],[RRP*,               руб. с НДС]]</f>
        <v>22650</v>
      </c>
      <c r="G17" s="44" t="s">
        <v>1547</v>
      </c>
    </row>
    <row r="18" spans="1:7" ht="62" x14ac:dyDescent="0.35">
      <c r="A18" s="40" t="s">
        <v>1378</v>
      </c>
      <c r="B18" s="41" t="s">
        <v>1391</v>
      </c>
      <c r="C18" s="43" t="s">
        <v>1385</v>
      </c>
      <c r="D18" s="40" t="s">
        <v>1396</v>
      </c>
      <c r="E18" s="10">
        <v>17450</v>
      </c>
      <c r="F18" s="79">
        <f>(1-Содержание!$D$12/100)*Таблица411[[#This Row],[RRP*,               руб. с НДС]]</f>
        <v>17450</v>
      </c>
      <c r="G18" s="44" t="s">
        <v>1548</v>
      </c>
    </row>
    <row r="19" spans="1:7" ht="62" x14ac:dyDescent="0.35">
      <c r="A19" s="40" t="s">
        <v>1378</v>
      </c>
      <c r="B19" s="41" t="s">
        <v>1389</v>
      </c>
      <c r="C19" s="43" t="s">
        <v>1386</v>
      </c>
      <c r="D19" s="40" t="s">
        <v>1397</v>
      </c>
      <c r="E19" s="10">
        <v>20450</v>
      </c>
      <c r="F19" s="79">
        <f>(1-Содержание!$D$12/100)*Таблица411[[#This Row],[RRP*,               руб. с НДС]]</f>
        <v>20450</v>
      </c>
      <c r="G19" s="44" t="s">
        <v>1549</v>
      </c>
    </row>
    <row r="20" spans="1:7" ht="62" x14ac:dyDescent="0.35">
      <c r="A20" s="40" t="s">
        <v>1378</v>
      </c>
      <c r="B20" s="41" t="s">
        <v>1392</v>
      </c>
      <c r="C20" s="43" t="s">
        <v>1387</v>
      </c>
      <c r="D20" s="40" t="s">
        <v>1398</v>
      </c>
      <c r="E20" s="10">
        <v>24150</v>
      </c>
      <c r="F20" s="79">
        <f>(1-Содержание!$D$12/100)*Таблица411[[#This Row],[RRP*,               руб. с НДС]]</f>
        <v>24150</v>
      </c>
      <c r="G20" s="44" t="s">
        <v>1550</v>
      </c>
    </row>
  </sheetData>
  <autoFilter ref="F14:G20" xr:uid="{00000000-0009-0000-0000-000006000000}"/>
  <mergeCells count="1">
    <mergeCell ref="B11:E11"/>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8BF3-4BAA-42CB-B94E-D2ED19F49B24}">
  <dimension ref="A12:AK42"/>
  <sheetViews>
    <sheetView zoomScale="70" zoomScaleNormal="70" workbookViewId="0">
      <selection activeCell="I16" sqref="I16"/>
    </sheetView>
  </sheetViews>
  <sheetFormatPr defaultRowHeight="15.5" x14ac:dyDescent="0.35"/>
  <cols>
    <col min="1" max="1" width="26.453125" style="85" customWidth="1"/>
    <col min="2" max="2" width="16" customWidth="1"/>
    <col min="3" max="3" width="11.81640625" style="23" customWidth="1"/>
    <col min="4" max="4" width="13.26953125" customWidth="1"/>
    <col min="5" max="5" width="24.6328125" style="85" customWidth="1"/>
    <col min="6" max="6" width="16.81640625" style="85" customWidth="1"/>
    <col min="7" max="7" width="31.7265625" customWidth="1"/>
    <col min="8" max="8" width="19.26953125" customWidth="1"/>
    <col min="9" max="9" width="17.26953125" customWidth="1"/>
    <col min="10" max="10" width="17.26953125" style="135" customWidth="1"/>
    <col min="11" max="11" width="85.54296875" customWidth="1"/>
  </cols>
  <sheetData>
    <row r="12" spans="1:37" ht="21" x14ac:dyDescent="0.5">
      <c r="B12" s="131" t="s">
        <v>1863</v>
      </c>
      <c r="C12" s="131"/>
      <c r="D12" s="131"/>
      <c r="E12" s="131"/>
      <c r="F12" s="131"/>
      <c r="G12" s="131"/>
    </row>
    <row r="15" spans="1:37" ht="62" x14ac:dyDescent="0.35">
      <c r="A15" s="59" t="s">
        <v>1864</v>
      </c>
      <c r="B15" s="59" t="s">
        <v>1865</v>
      </c>
      <c r="C15" s="59" t="s">
        <v>1866</v>
      </c>
      <c r="D15" s="59" t="s">
        <v>1867</v>
      </c>
      <c r="E15" s="59" t="s">
        <v>1868</v>
      </c>
      <c r="F15" s="59" t="s">
        <v>4</v>
      </c>
      <c r="G15" s="59" t="s">
        <v>235</v>
      </c>
      <c r="H15" s="59" t="s">
        <v>361</v>
      </c>
      <c r="I15" s="59" t="s">
        <v>1862</v>
      </c>
      <c r="J15" s="97" t="str">
        <f>CONCATENATE("Цена с учетом скидки ",Содержание!D12, "%")</f>
        <v>Цена с учетом скидки 0%</v>
      </c>
      <c r="K15" s="59" t="s">
        <v>680</v>
      </c>
    </row>
    <row r="16" spans="1:37" ht="93" x14ac:dyDescent="0.35">
      <c r="A16" s="86" t="s">
        <v>1869</v>
      </c>
      <c r="B16" s="40" t="s">
        <v>1870</v>
      </c>
      <c r="C16" s="40" t="s">
        <v>1871</v>
      </c>
      <c r="D16" s="40">
        <v>14</v>
      </c>
      <c r="E16" s="114" t="s">
        <v>1872</v>
      </c>
      <c r="F16" s="113" t="s">
        <v>1873</v>
      </c>
      <c r="G16" s="86" t="s">
        <v>1874</v>
      </c>
      <c r="H16" s="40" t="s">
        <v>1875</v>
      </c>
      <c r="I16" s="112">
        <v>21572</v>
      </c>
      <c r="J16" s="112">
        <f>I16-(I16*Содержание!D12%)</f>
        <v>21572</v>
      </c>
      <c r="K16" s="87" t="s">
        <v>1876</v>
      </c>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row>
    <row r="17" spans="1:37" ht="93" x14ac:dyDescent="0.35">
      <c r="A17" s="86" t="s">
        <v>1869</v>
      </c>
      <c r="B17" s="40" t="s">
        <v>1877</v>
      </c>
      <c r="C17" s="40" t="s">
        <v>1878</v>
      </c>
      <c r="D17" s="40">
        <v>16</v>
      </c>
      <c r="E17" s="114" t="s">
        <v>1872</v>
      </c>
      <c r="F17" s="113" t="s">
        <v>1879</v>
      </c>
      <c r="G17" s="86" t="s">
        <v>1880</v>
      </c>
      <c r="H17" s="40" t="s">
        <v>1881</v>
      </c>
      <c r="I17" s="112">
        <v>28440</v>
      </c>
      <c r="J17" s="112">
        <f>I17-(I17*Содержание!D12%)</f>
        <v>28440</v>
      </c>
      <c r="K17" s="87" t="s">
        <v>1882</v>
      </c>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row>
    <row r="18" spans="1:37" ht="93" x14ac:dyDescent="0.35">
      <c r="A18" s="86" t="s">
        <v>1883</v>
      </c>
      <c r="B18" s="40" t="s">
        <v>1877</v>
      </c>
      <c r="C18" s="40" t="s">
        <v>1878</v>
      </c>
      <c r="D18" s="40">
        <v>20</v>
      </c>
      <c r="E18" s="114" t="s">
        <v>1884</v>
      </c>
      <c r="F18" s="113" t="s">
        <v>1885</v>
      </c>
      <c r="G18" s="86" t="s">
        <v>1886</v>
      </c>
      <c r="H18" s="40" t="s">
        <v>1887</v>
      </c>
      <c r="I18" s="112">
        <v>38394.300000000003</v>
      </c>
      <c r="J18" s="112">
        <f>I18-(I18*Содержание!D12%)</f>
        <v>38394.300000000003</v>
      </c>
      <c r="K18" s="87" t="s">
        <v>1888</v>
      </c>
    </row>
    <row r="19" spans="1:37" ht="93" x14ac:dyDescent="0.35">
      <c r="A19" s="86" t="s">
        <v>1889</v>
      </c>
      <c r="B19" s="40" t="s">
        <v>1870</v>
      </c>
      <c r="C19" s="40" t="s">
        <v>1871</v>
      </c>
      <c r="D19" s="40">
        <v>14</v>
      </c>
      <c r="E19" s="114" t="s">
        <v>1890</v>
      </c>
      <c r="F19" s="113" t="s">
        <v>1891</v>
      </c>
      <c r="G19" s="86" t="s">
        <v>1892</v>
      </c>
      <c r="H19" s="40" t="s">
        <v>1893</v>
      </c>
      <c r="I19" s="112">
        <v>28090</v>
      </c>
      <c r="J19" s="112">
        <f>I19-(I19*Содержание!D12%)</f>
        <v>28090</v>
      </c>
      <c r="K19" s="87" t="s">
        <v>1894</v>
      </c>
    </row>
    <row r="20" spans="1:37" ht="93" x14ac:dyDescent="0.35">
      <c r="A20" s="86" t="s">
        <v>1889</v>
      </c>
      <c r="B20" s="40" t="s">
        <v>1877</v>
      </c>
      <c r="C20" s="40" t="s">
        <v>1878</v>
      </c>
      <c r="D20" s="40">
        <v>16</v>
      </c>
      <c r="E20" s="114" t="s">
        <v>1890</v>
      </c>
      <c r="F20" s="113" t="s">
        <v>1895</v>
      </c>
      <c r="G20" s="86" t="s">
        <v>1896</v>
      </c>
      <c r="H20" s="40" t="s">
        <v>1881</v>
      </c>
      <c r="I20" s="112">
        <v>36670</v>
      </c>
      <c r="J20" s="112">
        <f>I20-(I20*Содержание!D12%)</f>
        <v>36670</v>
      </c>
      <c r="K20" s="87" t="s">
        <v>1897</v>
      </c>
    </row>
    <row r="21" spans="1:37" ht="77.5" x14ac:dyDescent="0.35">
      <c r="A21" s="86" t="s">
        <v>1889</v>
      </c>
      <c r="B21" s="40" t="s">
        <v>1877</v>
      </c>
      <c r="C21" s="40" t="s">
        <v>1878</v>
      </c>
      <c r="D21" s="40">
        <v>20</v>
      </c>
      <c r="E21" s="114" t="s">
        <v>1890</v>
      </c>
      <c r="F21" s="113" t="s">
        <v>1898</v>
      </c>
      <c r="G21" s="86" t="s">
        <v>1899</v>
      </c>
      <c r="H21" s="40" t="s">
        <v>1887</v>
      </c>
      <c r="I21" s="112">
        <v>41970</v>
      </c>
      <c r="J21" s="112">
        <f>I21-(I21*Содержание!D12%)</f>
        <v>41970</v>
      </c>
      <c r="K21" s="87" t="s">
        <v>1900</v>
      </c>
    </row>
    <row r="22" spans="1:37" ht="93" x14ac:dyDescent="0.35">
      <c r="A22" s="86" t="s">
        <v>1901</v>
      </c>
      <c r="B22" s="40" t="s">
        <v>1870</v>
      </c>
      <c r="C22" s="40" t="s">
        <v>1871</v>
      </c>
      <c r="D22" s="40">
        <v>14</v>
      </c>
      <c r="E22" s="114" t="s">
        <v>1902</v>
      </c>
      <c r="F22" s="113" t="s">
        <v>1903</v>
      </c>
      <c r="G22" s="86" t="s">
        <v>1904</v>
      </c>
      <c r="H22" s="40" t="s">
        <v>1905</v>
      </c>
      <c r="I22" s="112">
        <v>28964</v>
      </c>
      <c r="J22" s="112">
        <f>I22-(I22*Содержание!D12%)</f>
        <v>28964</v>
      </c>
      <c r="K22" s="87" t="s">
        <v>1906</v>
      </c>
    </row>
    <row r="23" spans="1:37" ht="77.5" x14ac:dyDescent="0.35">
      <c r="A23" s="86" t="s">
        <v>1901</v>
      </c>
      <c r="B23" s="40" t="s">
        <v>1877</v>
      </c>
      <c r="C23" s="40" t="s">
        <v>1878</v>
      </c>
      <c r="D23" s="40">
        <v>16</v>
      </c>
      <c r="E23" s="114" t="s">
        <v>1902</v>
      </c>
      <c r="F23" s="113" t="s">
        <v>1907</v>
      </c>
      <c r="G23" s="86" t="s">
        <v>1908</v>
      </c>
      <c r="H23" s="40" t="s">
        <v>1909</v>
      </c>
      <c r="I23" s="112">
        <v>35828</v>
      </c>
      <c r="J23" s="112">
        <f>I23-(I23*Содержание!D12%)</f>
        <v>35828</v>
      </c>
      <c r="K23" s="87" t="s">
        <v>1910</v>
      </c>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7" ht="77.5" x14ac:dyDescent="0.35">
      <c r="A24" s="86" t="s">
        <v>1901</v>
      </c>
      <c r="B24" s="40" t="s">
        <v>1877</v>
      </c>
      <c r="C24" s="40" t="s">
        <v>1878</v>
      </c>
      <c r="D24" s="40">
        <v>20</v>
      </c>
      <c r="E24" s="114" t="s">
        <v>1902</v>
      </c>
      <c r="F24" s="113" t="s">
        <v>1911</v>
      </c>
      <c r="G24" s="86" t="s">
        <v>1912</v>
      </c>
      <c r="H24" s="40" t="s">
        <v>1913</v>
      </c>
      <c r="I24" s="112">
        <v>40068</v>
      </c>
      <c r="J24" s="112">
        <f>I24-(I24*Содержание!D12%)</f>
        <v>40068</v>
      </c>
      <c r="K24" s="87" t="s">
        <v>1914</v>
      </c>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7" ht="93" x14ac:dyDescent="0.35">
      <c r="A25" s="86" t="s">
        <v>1915</v>
      </c>
      <c r="B25" s="40" t="s">
        <v>1870</v>
      </c>
      <c r="C25" s="40" t="s">
        <v>1871</v>
      </c>
      <c r="D25" s="40">
        <v>14</v>
      </c>
      <c r="E25" s="114" t="s">
        <v>1916</v>
      </c>
      <c r="F25" s="113" t="s">
        <v>1917</v>
      </c>
      <c r="G25" s="86" t="s">
        <v>1918</v>
      </c>
      <c r="H25" s="40" t="s">
        <v>1919</v>
      </c>
      <c r="I25" s="112">
        <v>29888</v>
      </c>
      <c r="J25" s="112">
        <f>I25-(I25*Содержание!D12%)</f>
        <v>29888</v>
      </c>
      <c r="K25" s="87" t="s">
        <v>1920</v>
      </c>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7" ht="77.5" x14ac:dyDescent="0.35">
      <c r="A26" s="86" t="s">
        <v>1915</v>
      </c>
      <c r="B26" s="40" t="s">
        <v>1877</v>
      </c>
      <c r="C26" s="40" t="s">
        <v>1878</v>
      </c>
      <c r="D26" s="40">
        <v>16</v>
      </c>
      <c r="E26" s="114" t="s">
        <v>1916</v>
      </c>
      <c r="F26" s="113" t="s">
        <v>1921</v>
      </c>
      <c r="G26" s="86" t="s">
        <v>1922</v>
      </c>
      <c r="H26" s="40" t="s">
        <v>1923</v>
      </c>
      <c r="I26" s="112">
        <v>36036</v>
      </c>
      <c r="J26" s="112">
        <f>I26-(I26*Содержание!D12%)</f>
        <v>36036</v>
      </c>
      <c r="K26" s="87" t="s">
        <v>1924</v>
      </c>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7" ht="77.5" x14ac:dyDescent="0.35">
      <c r="A27" s="86" t="s">
        <v>1915</v>
      </c>
      <c r="B27" s="40" t="s">
        <v>1877</v>
      </c>
      <c r="C27" s="40" t="s">
        <v>1878</v>
      </c>
      <c r="D27" s="40">
        <v>20</v>
      </c>
      <c r="E27" s="114" t="s">
        <v>1916</v>
      </c>
      <c r="F27" s="113" t="s">
        <v>1925</v>
      </c>
      <c r="G27" s="86" t="s">
        <v>1926</v>
      </c>
      <c r="H27" s="40" t="s">
        <v>1913</v>
      </c>
      <c r="I27" s="112">
        <v>40992</v>
      </c>
      <c r="J27" s="112">
        <f>I27-(I27*Содержание!D12%)</f>
        <v>40992</v>
      </c>
      <c r="K27" s="87" t="s">
        <v>1927</v>
      </c>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28" spans="1:37" ht="93" x14ac:dyDescent="0.35">
      <c r="A28" s="86" t="s">
        <v>1928</v>
      </c>
      <c r="B28" s="40" t="s">
        <v>1870</v>
      </c>
      <c r="C28" s="40" t="s">
        <v>1871</v>
      </c>
      <c r="D28" s="40">
        <v>14</v>
      </c>
      <c r="E28" s="114" t="s">
        <v>1929</v>
      </c>
      <c r="F28" s="113" t="s">
        <v>1930</v>
      </c>
      <c r="G28" s="86" t="s">
        <v>1931</v>
      </c>
      <c r="H28" s="40" t="s">
        <v>1905</v>
      </c>
      <c r="I28" s="112">
        <v>36732</v>
      </c>
      <c r="J28" s="112">
        <f>I28-(I28*Содержание!D12%)</f>
        <v>36732</v>
      </c>
      <c r="K28" s="87" t="s">
        <v>1932</v>
      </c>
    </row>
    <row r="29" spans="1:37" ht="77.5" x14ac:dyDescent="0.35">
      <c r="A29" s="86" t="s">
        <v>1928</v>
      </c>
      <c r="B29" s="40" t="s">
        <v>1877</v>
      </c>
      <c r="C29" s="40" t="s">
        <v>1878</v>
      </c>
      <c r="D29" s="40">
        <v>16</v>
      </c>
      <c r="E29" s="114" t="s">
        <v>1929</v>
      </c>
      <c r="F29" s="113" t="s">
        <v>1933</v>
      </c>
      <c r="G29" s="86" t="s">
        <v>1934</v>
      </c>
      <c r="H29" s="40" t="s">
        <v>1935</v>
      </c>
      <c r="I29" s="112">
        <v>43596</v>
      </c>
      <c r="J29" s="112">
        <f>I29-(I29*Содержание!D12%)</f>
        <v>43596</v>
      </c>
      <c r="K29" s="87" t="s">
        <v>1936</v>
      </c>
    </row>
    <row r="30" spans="1:37" ht="93" x14ac:dyDescent="0.35">
      <c r="A30" s="86" t="s">
        <v>1928</v>
      </c>
      <c r="B30" s="40" t="s">
        <v>1877</v>
      </c>
      <c r="C30" s="40" t="s">
        <v>1878</v>
      </c>
      <c r="D30" s="40">
        <v>20</v>
      </c>
      <c r="E30" s="114" t="s">
        <v>1929</v>
      </c>
      <c r="F30" s="113" t="s">
        <v>1937</v>
      </c>
      <c r="G30" s="86" t="s">
        <v>1938</v>
      </c>
      <c r="H30" s="40" t="s">
        <v>1887</v>
      </c>
      <c r="I30" s="112">
        <v>47836</v>
      </c>
      <c r="J30" s="112">
        <f>I30-(I30*Содержание!D12%)</f>
        <v>47836</v>
      </c>
      <c r="K30" s="87" t="s">
        <v>1939</v>
      </c>
    </row>
    <row r="31" spans="1:37" ht="77.5" x14ac:dyDescent="0.35">
      <c r="A31" s="86" t="s">
        <v>1940</v>
      </c>
      <c r="B31" s="40" t="s">
        <v>1941</v>
      </c>
      <c r="C31" s="40" t="s">
        <v>1871</v>
      </c>
      <c r="D31" s="40">
        <v>14</v>
      </c>
      <c r="E31" s="114" t="s">
        <v>1884</v>
      </c>
      <c r="F31" s="113" t="s">
        <v>1942</v>
      </c>
      <c r="G31" s="86" t="s">
        <v>1943</v>
      </c>
      <c r="H31" s="40" t="s">
        <v>1875</v>
      </c>
      <c r="I31" s="112">
        <v>20725</v>
      </c>
      <c r="J31" s="112">
        <f>I31-(I31*Содержание!D12%)</f>
        <v>20725</v>
      </c>
      <c r="K31" s="87" t="s">
        <v>1944</v>
      </c>
    </row>
    <row r="32" spans="1:37" ht="93" x14ac:dyDescent="0.35">
      <c r="A32" s="86" t="s">
        <v>1945</v>
      </c>
      <c r="B32" s="40" t="s">
        <v>1941</v>
      </c>
      <c r="C32" s="40" t="s">
        <v>1871</v>
      </c>
      <c r="D32" s="40">
        <v>14</v>
      </c>
      <c r="E32" s="114" t="s">
        <v>1890</v>
      </c>
      <c r="F32" s="113" t="s">
        <v>1946</v>
      </c>
      <c r="G32" s="86" t="s">
        <v>1947</v>
      </c>
      <c r="H32" s="40" t="s">
        <v>1893</v>
      </c>
      <c r="I32" s="112">
        <v>21845</v>
      </c>
      <c r="J32" s="112">
        <f>I32-(I32*Содержание!D12%)</f>
        <v>21845</v>
      </c>
      <c r="K32" s="87" t="s">
        <v>1948</v>
      </c>
    </row>
    <row r="33" spans="1:11" ht="77.5" x14ac:dyDescent="0.35">
      <c r="A33" s="86" t="s">
        <v>1949</v>
      </c>
      <c r="B33" s="40" t="s">
        <v>1941</v>
      </c>
      <c r="C33" s="40" t="s">
        <v>1871</v>
      </c>
      <c r="D33" s="40">
        <v>14</v>
      </c>
      <c r="E33" s="114" t="s">
        <v>1902</v>
      </c>
      <c r="F33" s="113" t="s">
        <v>1950</v>
      </c>
      <c r="G33" s="86" t="s">
        <v>1951</v>
      </c>
      <c r="H33" s="40" t="s">
        <v>1905</v>
      </c>
      <c r="I33" s="112">
        <v>26964</v>
      </c>
      <c r="J33" s="112">
        <f>I33-(I33*Содержание!D12%)</f>
        <v>26964</v>
      </c>
      <c r="K33" s="87" t="s">
        <v>1952</v>
      </c>
    </row>
    <row r="34" spans="1:11" ht="77.5" x14ac:dyDescent="0.35">
      <c r="A34" s="86" t="s">
        <v>1953</v>
      </c>
      <c r="B34" s="40" t="s">
        <v>1941</v>
      </c>
      <c r="C34" s="40" t="s">
        <v>1871</v>
      </c>
      <c r="D34" s="40">
        <v>14</v>
      </c>
      <c r="E34" s="114" t="s">
        <v>1916</v>
      </c>
      <c r="F34" s="113" t="s">
        <v>1954</v>
      </c>
      <c r="G34" s="86" t="s">
        <v>1955</v>
      </c>
      <c r="H34" s="40" t="s">
        <v>1919</v>
      </c>
      <c r="I34" s="112">
        <v>28008</v>
      </c>
      <c r="J34" s="112">
        <f>I34-(I34*Содержание!D12%)</f>
        <v>28008</v>
      </c>
      <c r="K34" s="87" t="s">
        <v>1956</v>
      </c>
    </row>
    <row r="35" spans="1:11" ht="77.5" x14ac:dyDescent="0.35">
      <c r="A35" s="86" t="s">
        <v>1957</v>
      </c>
      <c r="B35" s="40" t="s">
        <v>1941</v>
      </c>
      <c r="C35" s="40" t="s">
        <v>1871</v>
      </c>
      <c r="D35" s="40">
        <v>14</v>
      </c>
      <c r="E35" s="114" t="s">
        <v>1929</v>
      </c>
      <c r="F35" s="113" t="s">
        <v>1958</v>
      </c>
      <c r="G35" s="86" t="s">
        <v>1959</v>
      </c>
      <c r="H35" s="40" t="s">
        <v>1905</v>
      </c>
      <c r="I35" s="112">
        <v>31740</v>
      </c>
      <c r="J35" s="112">
        <f>I35-(I35*Содержание!D12%)</f>
        <v>31740</v>
      </c>
      <c r="K35" s="87" t="s">
        <v>1960</v>
      </c>
    </row>
    <row r="36" spans="1:11" ht="77.5" x14ac:dyDescent="0.35">
      <c r="A36" s="86" t="s">
        <v>1961</v>
      </c>
      <c r="B36" s="40" t="s">
        <v>1870</v>
      </c>
      <c r="C36" s="40" t="s">
        <v>1941</v>
      </c>
      <c r="D36" s="40">
        <v>14</v>
      </c>
      <c r="E36" s="114" t="s">
        <v>1884</v>
      </c>
      <c r="F36" s="113" t="s">
        <v>1962</v>
      </c>
      <c r="G36" s="86" t="s">
        <v>1963</v>
      </c>
      <c r="H36" s="40" t="s">
        <v>1964</v>
      </c>
      <c r="I36" s="112">
        <v>19320</v>
      </c>
      <c r="J36" s="112">
        <f>I36-(I36*Содержание!D12%)</f>
        <v>19320</v>
      </c>
      <c r="K36" s="87" t="s">
        <v>1965</v>
      </c>
    </row>
    <row r="37" spans="1:11" ht="77.5" x14ac:dyDescent="0.35">
      <c r="A37" s="86" t="s">
        <v>1966</v>
      </c>
      <c r="B37" s="40" t="s">
        <v>1870</v>
      </c>
      <c r="C37" s="40" t="s">
        <v>1941</v>
      </c>
      <c r="D37" s="40">
        <v>14</v>
      </c>
      <c r="E37" s="114" t="s">
        <v>1890</v>
      </c>
      <c r="F37" s="113" t="s">
        <v>1967</v>
      </c>
      <c r="G37" s="86" t="s">
        <v>1968</v>
      </c>
      <c r="H37" s="40" t="s">
        <v>1969</v>
      </c>
      <c r="I37" s="112">
        <v>20445</v>
      </c>
      <c r="J37" s="112">
        <f>I37-(I37*Содержание!D12%)</f>
        <v>20445</v>
      </c>
      <c r="K37" s="87" t="s">
        <v>1970</v>
      </c>
    </row>
    <row r="38" spans="1:11" ht="77.5" x14ac:dyDescent="0.35">
      <c r="A38" s="86" t="s">
        <v>1971</v>
      </c>
      <c r="B38" s="40" t="s">
        <v>1870</v>
      </c>
      <c r="C38" s="40" t="s">
        <v>1941</v>
      </c>
      <c r="D38" s="40">
        <v>14</v>
      </c>
      <c r="E38" s="114" t="s">
        <v>1902</v>
      </c>
      <c r="F38" s="113" t="s">
        <v>1972</v>
      </c>
      <c r="G38" s="86" t="s">
        <v>1973</v>
      </c>
      <c r="H38" s="40" t="s">
        <v>1974</v>
      </c>
      <c r="I38" s="112">
        <v>25704</v>
      </c>
      <c r="J38" s="112">
        <f>I38-(I38*Содержание!D12%)</f>
        <v>25704</v>
      </c>
      <c r="K38" s="87" t="s">
        <v>1975</v>
      </c>
    </row>
    <row r="39" spans="1:11" ht="77.5" x14ac:dyDescent="0.35">
      <c r="A39" s="86" t="s">
        <v>1976</v>
      </c>
      <c r="B39" s="40" t="s">
        <v>1870</v>
      </c>
      <c r="C39" s="40" t="s">
        <v>1941</v>
      </c>
      <c r="D39" s="40">
        <v>14</v>
      </c>
      <c r="E39" s="114" t="s">
        <v>1916</v>
      </c>
      <c r="F39" s="113" t="s">
        <v>1977</v>
      </c>
      <c r="G39" s="86" t="s">
        <v>1978</v>
      </c>
      <c r="H39" s="40" t="s">
        <v>1979</v>
      </c>
      <c r="I39" s="112">
        <v>26743.5</v>
      </c>
      <c r="J39" s="112">
        <f>I39-(I39*Содержание!D12%)</f>
        <v>26743.5</v>
      </c>
      <c r="K39" s="87" t="s">
        <v>1980</v>
      </c>
    </row>
    <row r="40" spans="1:11" ht="77.5" x14ac:dyDescent="0.35">
      <c r="A40" s="86" t="s">
        <v>1981</v>
      </c>
      <c r="B40" s="40" t="s">
        <v>1870</v>
      </c>
      <c r="C40" s="40" t="s">
        <v>1941</v>
      </c>
      <c r="D40" s="40">
        <v>14</v>
      </c>
      <c r="E40" s="114" t="s">
        <v>1929</v>
      </c>
      <c r="F40" s="113" t="s">
        <v>1982</v>
      </c>
      <c r="G40" s="86" t="s">
        <v>1983</v>
      </c>
      <c r="H40" s="40" t="s">
        <v>1974</v>
      </c>
      <c r="I40" s="112">
        <v>30616</v>
      </c>
      <c r="J40" s="112">
        <f>I40-(I40*Содержание!D12%)</f>
        <v>30616</v>
      </c>
      <c r="K40" s="87" t="s">
        <v>1984</v>
      </c>
    </row>
    <row r="42" spans="1:11" ht="84" x14ac:dyDescent="0.5">
      <c r="G42" s="90" t="s">
        <v>1985</v>
      </c>
    </row>
  </sheetData>
  <mergeCells count="1">
    <mergeCell ref="B12:G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Содержание</vt:lpstr>
      <vt:lpstr>Плиты индукционные</vt:lpstr>
      <vt:lpstr>Линии раздачи</vt:lpstr>
      <vt:lpstr>Столы производственные</vt:lpstr>
      <vt:lpstr>Стеллажи кухонные</vt:lpstr>
      <vt:lpstr>Полки настенные</vt:lpstr>
      <vt:lpstr>Ванны моечные</vt:lpstr>
      <vt:lpstr>Подставки</vt:lpstr>
      <vt:lpstr>Тележки шпильки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Арина Телкова</cp:lastModifiedBy>
  <cp:lastPrinted>2025-08-25T08:15:29Z</cp:lastPrinted>
  <dcterms:created xsi:type="dcterms:W3CDTF">2025-03-11T08:35:07Z</dcterms:created>
  <dcterms:modified xsi:type="dcterms:W3CDTF">2025-11-13T15:04:53Z</dcterms:modified>
</cp:coreProperties>
</file>